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109"/>
  <workbookPr/>
  <mc:AlternateContent xmlns:mc="http://schemas.openxmlformats.org/markup-compatibility/2006">
    <mc:Choice Requires="x15">
      <x15ac:absPath xmlns:x15ac="http://schemas.microsoft.com/office/spreadsheetml/2010/11/ac" url="/Users/fbj/Downloads/清单/"/>
    </mc:Choice>
  </mc:AlternateContent>
  <bookViews>
    <workbookView xWindow="0" yWindow="0" windowWidth="25600" windowHeight="16000" tabRatio="693" firstSheet="2" activeTab="3"/>
  </bookViews>
  <sheets>
    <sheet name="对比分析" sheetId="154" state="hidden" r:id="rId1"/>
    <sheet name="概预算对比汇总表" sheetId="174" state="hidden" r:id="rId2"/>
    <sheet name="说明" sheetId="86" r:id="rId3"/>
    <sheet name="100章" sheetId="42" r:id="rId4"/>
    <sheet name="700章" sheetId="141" r:id="rId5"/>
    <sheet name="暂估价表" sheetId="153" r:id="rId6"/>
    <sheet name="计日工" sheetId="150" r:id="rId7"/>
    <sheet name="汇总表" sheetId="164" r:id="rId8"/>
    <sheet name="单价分析表" sheetId="152" r:id="rId9"/>
    <sheet name="公路工程安全费用使用清单" sheetId="88" r:id="rId10"/>
  </sheets>
  <externalReferences>
    <externalReference r:id="rId11"/>
  </externalReferences>
  <definedNames>
    <definedName name="_xlnm.Print_Area" localSheetId="3">'100章'!$A$2:$F$18</definedName>
    <definedName name="_xlnm.Print_Area" localSheetId="4">'700章'!$A$1:$F$13</definedName>
    <definedName name="_xlnm.Print_Area" localSheetId="0">对比分析!$A$1:$G$14</definedName>
    <definedName name="_xlnm.Print_Area" localSheetId="1">概预算对比汇总表!$A$1:$H$24</definedName>
    <definedName name="_xlnm.Print_Area" localSheetId="7">汇总表!$A$1:$D$13</definedName>
    <definedName name="_xlnm.Print_Area" localSheetId="6">计日工!$A$1:$F$28</definedName>
    <definedName name="_xlnm.Print_Area" localSheetId="5">暂估价表!$A$1:$F$7</definedName>
    <definedName name="_xlnm.Print_Titles" localSheetId="4">'700章'!$1:$4</definedName>
    <definedName name="_xlnm.Print_Titles" localSheetId="9">公路工程安全费用使用清单!$1:$2</definedName>
    <definedName name="单价">'[1]2010-05'!$B$5:$Q$9947</definedName>
  </definedNames>
  <calcPr calcId="150001" iterate="1" fullPrecision="0"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F15" i="42" l="1"/>
  <c r="F16" i="42"/>
  <c r="D9" i="88"/>
  <c r="F8" i="42"/>
  <c r="F9" i="42"/>
  <c r="F10" i="42"/>
  <c r="F11" i="42"/>
  <c r="F12" i="42"/>
  <c r="F13" i="42"/>
  <c r="F14" i="42"/>
  <c r="F17" i="42"/>
  <c r="F18" i="42"/>
  <c r="D4" i="164"/>
  <c r="D6" i="141"/>
  <c r="F6" i="141"/>
  <c r="F7" i="141"/>
  <c r="D8" i="141"/>
  <c r="F8" i="141"/>
  <c r="D9" i="141"/>
  <c r="F9" i="141"/>
  <c r="D10" i="141"/>
  <c r="F10" i="141"/>
  <c r="D11" i="141"/>
  <c r="F11" i="141"/>
  <c r="D12" i="141"/>
  <c r="F12" i="141"/>
  <c r="F13" i="141"/>
  <c r="D5" i="164"/>
  <c r="D6" i="164"/>
  <c r="F4" i="150"/>
  <c r="F5" i="150"/>
  <c r="F6" i="150"/>
  <c r="C25" i="150"/>
  <c r="F10" i="150"/>
  <c r="F11" i="150"/>
  <c r="F12" i="150"/>
  <c r="F13" i="150"/>
  <c r="C26" i="150"/>
  <c r="F17" i="150"/>
  <c r="F18" i="150"/>
  <c r="F19" i="150"/>
  <c r="F20" i="150"/>
  <c r="F21" i="150"/>
  <c r="C27" i="150"/>
  <c r="C28" i="150"/>
  <c r="D10" i="164"/>
  <c r="D12" i="164"/>
  <c r="D13" i="164"/>
  <c r="F6" i="153"/>
  <c r="F7" i="153"/>
  <c r="D7" i="164"/>
  <c r="D8" i="164"/>
  <c r="D9" i="164"/>
  <c r="D11" i="164"/>
  <c r="E21" i="174"/>
  <c r="E22" i="174"/>
  <c r="E20" i="174"/>
  <c r="E24" i="174"/>
  <c r="F19" i="174"/>
  <c r="F21" i="174"/>
  <c r="F22" i="174"/>
  <c r="F20" i="174"/>
  <c r="F23" i="174"/>
  <c r="F24" i="174"/>
  <c r="H24" i="174"/>
  <c r="G24" i="174"/>
  <c r="G23" i="174"/>
  <c r="H22" i="174"/>
  <c r="G22" i="174"/>
  <c r="H21" i="174"/>
  <c r="G21" i="174"/>
  <c r="H20" i="174"/>
  <c r="G20" i="174"/>
  <c r="G19" i="174"/>
  <c r="E13" i="174"/>
  <c r="E14" i="174"/>
  <c r="E12" i="174"/>
  <c r="E16" i="174"/>
  <c r="F11" i="174"/>
  <c r="F13" i="174"/>
  <c r="F14" i="174"/>
  <c r="F12" i="174"/>
  <c r="F15" i="174"/>
  <c r="F16" i="174"/>
  <c r="H16" i="174"/>
  <c r="G16" i="174"/>
  <c r="G15" i="174"/>
  <c r="H14" i="174"/>
  <c r="G14" i="174"/>
  <c r="H13" i="174"/>
  <c r="G13" i="174"/>
  <c r="H12" i="174"/>
  <c r="G12" i="174"/>
  <c r="G11" i="174"/>
  <c r="E3" i="174"/>
  <c r="E4" i="174"/>
  <c r="E7" i="174"/>
  <c r="E8" i="174"/>
  <c r="F3" i="174"/>
  <c r="F4" i="174"/>
  <c r="F7" i="174"/>
  <c r="F8" i="174"/>
  <c r="H8" i="174"/>
  <c r="G8" i="174"/>
  <c r="G7" i="174"/>
  <c r="E6" i="174"/>
  <c r="F6" i="174"/>
  <c r="H6" i="174"/>
  <c r="G6" i="174"/>
  <c r="E5" i="174"/>
  <c r="F5" i="174"/>
  <c r="H5" i="174"/>
  <c r="G5" i="174"/>
  <c r="H4" i="174"/>
  <c r="G4" i="174"/>
  <c r="G3" i="174"/>
  <c r="C3" i="154"/>
  <c r="G3" i="154"/>
  <c r="C4" i="154"/>
  <c r="G4" i="154"/>
  <c r="G5" i="154"/>
  <c r="G6" i="154"/>
  <c r="C7" i="154"/>
  <c r="G7" i="154"/>
  <c r="G8" i="154"/>
  <c r="G9" i="154"/>
  <c r="G10" i="154"/>
  <c r="E14" i="154"/>
  <c r="C5" i="154"/>
  <c r="C8" i="154"/>
  <c r="C9" i="154"/>
  <c r="C10" i="154"/>
  <c r="A14" i="154"/>
  <c r="E13" i="154"/>
  <c r="A13" i="154"/>
  <c r="E12" i="154"/>
  <c r="A12" i="154"/>
</calcChain>
</file>

<file path=xl/sharedStrings.xml><?xml version="1.0" encoding="utf-8"?>
<sst xmlns="http://schemas.openxmlformats.org/spreadsheetml/2006/main" count="281" uniqueCount="175">
  <si>
    <t>京开高速公路（魏永路-西黄垡桥段）扩宽工程环保施工拦标价与施工图概算对比情况</t>
  </si>
  <si>
    <t>京开高速公路（魏永路-西黄垡桥段）扩宽工程环保施工与初设批复概算对比情况</t>
  </si>
  <si>
    <r>
      <rPr>
        <sz val="12"/>
        <rFont val="宋体"/>
        <charset val="134"/>
      </rPr>
      <t>序号</t>
    </r>
  </si>
  <si>
    <r>
      <rPr>
        <sz val="12"/>
        <rFont val="宋体"/>
        <charset val="134"/>
      </rPr>
      <t>项目</t>
    </r>
  </si>
  <si>
    <r>
      <rPr>
        <sz val="12"/>
        <rFont val="宋体"/>
        <charset val="134"/>
      </rPr>
      <t>金额（元）</t>
    </r>
  </si>
  <si>
    <r>
      <rPr>
        <sz val="11"/>
        <rFont val="宋体"/>
        <family val="3"/>
        <charset val="134"/>
      </rPr>
      <t>清单控制价</t>
    </r>
  </si>
  <si>
    <r>
      <rPr>
        <sz val="11"/>
        <rFont val="宋体"/>
        <family val="3"/>
        <charset val="134"/>
      </rPr>
      <t>暂列金额（清单合计</t>
    </r>
    <r>
      <rPr>
        <sz val="11"/>
        <rFont val="Arial"/>
      </rPr>
      <t>*5%</t>
    </r>
    <r>
      <rPr>
        <sz val="11"/>
        <rFont val="宋体"/>
        <family val="3"/>
        <charset val="134"/>
      </rPr>
      <t>）</t>
    </r>
  </si>
  <si>
    <r>
      <rPr>
        <sz val="11"/>
        <rFont val="宋体"/>
        <family val="3"/>
        <charset val="134"/>
      </rPr>
      <t>可比控制价（</t>
    </r>
    <r>
      <rPr>
        <sz val="11"/>
        <rFont val="Arial"/>
      </rPr>
      <t>3=1-2</t>
    </r>
    <r>
      <rPr>
        <sz val="11"/>
        <rFont val="宋体"/>
        <family val="3"/>
        <charset val="134"/>
      </rPr>
      <t>）</t>
    </r>
  </si>
  <si>
    <t>施工图概算建安费</t>
  </si>
  <si>
    <t>初设批复概算建安费</t>
  </si>
  <si>
    <t>其中施工图概算包含的基础、钢筋费用（预估）</t>
  </si>
  <si>
    <t>其中初设批复包含的基础、钢筋费用（预估）</t>
  </si>
  <si>
    <r>
      <rPr>
        <sz val="11"/>
        <rFont val="宋体"/>
        <family val="3"/>
        <charset val="134"/>
      </rPr>
      <t>可比施工图概算建安费</t>
    </r>
  </si>
  <si>
    <r>
      <rPr>
        <sz val="11"/>
        <rFont val="宋体"/>
        <family val="3"/>
        <charset val="134"/>
      </rPr>
      <t>可比初设批复概算建安费（</t>
    </r>
    <r>
      <rPr>
        <sz val="11"/>
        <rFont val="Arial"/>
      </rPr>
      <t>6=4-5</t>
    </r>
    <r>
      <rPr>
        <sz val="11"/>
        <rFont val="宋体"/>
        <family val="3"/>
        <charset val="134"/>
      </rPr>
      <t>）</t>
    </r>
  </si>
  <si>
    <t>可比控制价与可比施工图概算差额（7=3-6）</t>
  </si>
  <si>
    <r>
      <rPr>
        <sz val="11"/>
        <rFont val="宋体"/>
        <family val="3"/>
        <charset val="134"/>
      </rPr>
      <t>可比控制价与可比初设批复概算差额（</t>
    </r>
    <r>
      <rPr>
        <sz val="11"/>
        <rFont val="Arial"/>
      </rPr>
      <t>7=3-6</t>
    </r>
    <r>
      <rPr>
        <sz val="11"/>
        <rFont val="宋体"/>
        <family val="3"/>
        <charset val="134"/>
      </rPr>
      <t>）</t>
    </r>
  </si>
  <si>
    <r>
      <rPr>
        <sz val="11"/>
        <rFont val="宋体"/>
        <family val="3"/>
        <charset val="134"/>
      </rPr>
      <t>涨降幅度（</t>
    </r>
    <r>
      <rPr>
        <sz val="11"/>
        <rFont val="Arial"/>
      </rPr>
      <t>8=7/6</t>
    </r>
    <r>
      <rPr>
        <sz val="11"/>
        <rFont val="宋体"/>
        <family val="3"/>
        <charset val="134"/>
      </rPr>
      <t>）</t>
    </r>
  </si>
  <si>
    <t>注：</t>
  </si>
  <si>
    <r>
      <rPr>
        <b/>
        <sz val="10.5"/>
        <rFont val="宋体"/>
        <family val="3"/>
        <charset val="134"/>
      </rPr>
      <t>京开高速公路（魏永路</t>
    </r>
    <r>
      <rPr>
        <b/>
        <sz val="10.5"/>
        <rFont val="Arial"/>
      </rPr>
      <t>-</t>
    </r>
    <r>
      <rPr>
        <b/>
        <sz val="10.5"/>
        <rFont val="宋体"/>
        <family val="3"/>
        <charset val="134"/>
      </rPr>
      <t>西黄垡桥段）扩宽工程
环保施工拦标价与施工图概算对比情况-主路+辅路</t>
    </r>
  </si>
  <si>
    <r>
      <rPr>
        <sz val="10.5"/>
        <rFont val="宋体"/>
        <family val="3"/>
        <charset val="134"/>
      </rPr>
      <t>序号</t>
    </r>
  </si>
  <si>
    <r>
      <rPr>
        <sz val="10.5"/>
        <rFont val="宋体"/>
        <family val="3"/>
        <charset val="134"/>
      </rPr>
      <t>项目</t>
    </r>
  </si>
  <si>
    <r>
      <rPr>
        <sz val="10.5"/>
        <rFont val="宋体"/>
        <family val="3"/>
        <charset val="134"/>
      </rPr>
      <t>单位</t>
    </r>
  </si>
  <si>
    <r>
      <rPr>
        <sz val="10.5"/>
        <rFont val="宋体"/>
        <family val="3"/>
        <charset val="134"/>
      </rPr>
      <t>计算式</t>
    </r>
  </si>
  <si>
    <t>可比概算金额（主路+辅路）</t>
  </si>
  <si>
    <t>可比控制价（主路+辅路）</t>
  </si>
  <si>
    <r>
      <rPr>
        <sz val="10.5"/>
        <rFont val="宋体"/>
        <family val="3"/>
        <charset val="134"/>
      </rPr>
      <t>差值
审定概算</t>
    </r>
    <r>
      <rPr>
        <sz val="10.5"/>
        <rFont val="Arial"/>
      </rPr>
      <t>-</t>
    </r>
    <r>
      <rPr>
        <sz val="10.5"/>
        <rFont val="宋体"/>
        <family val="3"/>
        <charset val="134"/>
      </rPr>
      <t>控制价（元）</t>
    </r>
  </si>
  <si>
    <t>幅度差值
审定概算-控制价</t>
  </si>
  <si>
    <r>
      <rPr>
        <sz val="10.5"/>
        <rFont val="Arial"/>
      </rPr>
      <t>100</t>
    </r>
    <r>
      <rPr>
        <sz val="10.5"/>
        <rFont val="宋体"/>
        <family val="3"/>
        <charset val="134"/>
      </rPr>
      <t>章</t>
    </r>
  </si>
  <si>
    <t>元</t>
  </si>
  <si>
    <r>
      <rPr>
        <sz val="10.5"/>
        <rFont val="Arial"/>
      </rPr>
      <t>700</t>
    </r>
    <r>
      <rPr>
        <sz val="10.5"/>
        <rFont val="宋体"/>
        <family val="3"/>
        <charset val="134"/>
      </rPr>
      <t>章</t>
    </r>
  </si>
  <si>
    <t>2.1+2.2</t>
  </si>
  <si>
    <r>
      <rPr>
        <sz val="10.5"/>
        <rFont val="Arial"/>
      </rPr>
      <t>700</t>
    </r>
    <r>
      <rPr>
        <sz val="10.5"/>
        <rFont val="宋体"/>
        <family val="3"/>
        <charset val="134"/>
      </rPr>
      <t>章-声屏障</t>
    </r>
  </si>
  <si>
    <r>
      <rPr>
        <sz val="10.5"/>
        <rFont val="宋体"/>
        <family val="3"/>
        <charset val="134"/>
      </rPr>
      <t>（</t>
    </r>
    <r>
      <rPr>
        <sz val="10.5"/>
        <rFont val="Arial"/>
      </rPr>
      <t>706-1</t>
    </r>
    <r>
      <rPr>
        <sz val="10.5"/>
        <rFont val="宋体"/>
        <family val="3"/>
        <charset val="134"/>
      </rPr>
      <t>）</t>
    </r>
    <r>
      <rPr>
        <sz val="10.5"/>
        <rFont val="Arial"/>
      </rPr>
      <t>+</t>
    </r>
    <r>
      <rPr>
        <sz val="10.5"/>
        <rFont val="宋体"/>
        <family val="3"/>
        <charset val="134"/>
      </rPr>
      <t>（</t>
    </r>
    <r>
      <rPr>
        <sz val="10.5"/>
        <rFont val="Arial"/>
      </rPr>
      <t>706-2</t>
    </r>
    <r>
      <rPr>
        <sz val="10.5"/>
        <rFont val="宋体"/>
        <family val="3"/>
        <charset val="134"/>
      </rPr>
      <t>）</t>
    </r>
  </si>
  <si>
    <r>
      <rPr>
        <sz val="10.5"/>
        <rFont val="Arial"/>
      </rPr>
      <t>700</t>
    </r>
    <r>
      <rPr>
        <sz val="10.5"/>
        <rFont val="宋体"/>
        <family val="3"/>
        <charset val="134"/>
      </rPr>
      <t>章-声屏障基础</t>
    </r>
  </si>
  <si>
    <r>
      <rPr>
        <sz val="10.5"/>
        <rFont val="宋体"/>
        <family val="3"/>
        <charset val="134"/>
      </rPr>
      <t>（</t>
    </r>
    <r>
      <rPr>
        <sz val="10.5"/>
        <rFont val="Arial"/>
      </rPr>
      <t>706-3</t>
    </r>
    <r>
      <rPr>
        <sz val="10.5"/>
        <rFont val="宋体"/>
        <family val="3"/>
        <charset val="134"/>
      </rPr>
      <t>）</t>
    </r>
    <r>
      <rPr>
        <sz val="10.5"/>
        <rFont val="Arial"/>
      </rPr>
      <t>+</t>
    </r>
    <r>
      <rPr>
        <sz val="10.5"/>
        <rFont val="宋体"/>
        <family val="3"/>
        <charset val="134"/>
      </rPr>
      <t>（</t>
    </r>
    <r>
      <rPr>
        <sz val="10.5"/>
        <rFont val="Arial"/>
      </rPr>
      <t>706-4</t>
    </r>
    <r>
      <rPr>
        <sz val="10.5"/>
        <rFont val="宋体"/>
        <family val="3"/>
        <charset val="134"/>
      </rPr>
      <t>）</t>
    </r>
    <r>
      <rPr>
        <sz val="10.5"/>
        <rFont val="Arial"/>
      </rPr>
      <t>+</t>
    </r>
    <r>
      <rPr>
        <sz val="10.5"/>
        <rFont val="宋体"/>
        <family val="3"/>
        <charset val="134"/>
      </rPr>
      <t>（</t>
    </r>
    <r>
      <rPr>
        <sz val="10.5"/>
        <rFont val="Arial"/>
      </rPr>
      <t>706-5</t>
    </r>
    <r>
      <rPr>
        <sz val="10.5"/>
        <rFont val="宋体"/>
        <family val="3"/>
        <charset val="134"/>
      </rPr>
      <t>）</t>
    </r>
  </si>
  <si>
    <t>计日工合计</t>
  </si>
  <si>
    <r>
      <rPr>
        <sz val="10.5"/>
        <rFont val="宋体"/>
        <family val="3"/>
        <charset val="134"/>
      </rPr>
      <t>一</t>
    </r>
  </si>
  <si>
    <t>可比概算建安费/可比控制价</t>
  </si>
  <si>
    <r>
      <rPr>
        <sz val="10.5"/>
        <rFont val="宋体"/>
        <family val="3"/>
        <charset val="134"/>
      </rPr>
      <t>元</t>
    </r>
  </si>
  <si>
    <t>1+2+3</t>
  </si>
  <si>
    <r>
      <rPr>
        <b/>
        <sz val="10.5"/>
        <rFont val="宋体"/>
        <family val="3"/>
        <charset val="134"/>
      </rPr>
      <t>京开高速公路（魏永路</t>
    </r>
    <r>
      <rPr>
        <b/>
        <sz val="10.5"/>
        <rFont val="Arial"/>
      </rPr>
      <t>-</t>
    </r>
    <r>
      <rPr>
        <b/>
        <sz val="10.5"/>
        <rFont val="宋体"/>
        <family val="3"/>
        <charset val="134"/>
      </rPr>
      <t>西黄垡桥段）扩宽工程
环保施工拦标价与施工图概算对比情况-主路</t>
    </r>
  </si>
  <si>
    <t>可比概算金额（主路）</t>
  </si>
  <si>
    <t>可比控制价（主路）</t>
  </si>
  <si>
    <r>
      <rPr>
        <b/>
        <sz val="10.5"/>
        <rFont val="宋体"/>
        <family val="3"/>
        <charset val="134"/>
      </rPr>
      <t>京开高速公路（魏永路</t>
    </r>
    <r>
      <rPr>
        <b/>
        <sz val="10.5"/>
        <rFont val="Arial"/>
      </rPr>
      <t>-</t>
    </r>
    <r>
      <rPr>
        <b/>
        <sz val="10.5"/>
        <rFont val="宋体"/>
        <family val="3"/>
        <charset val="134"/>
      </rPr>
      <t>西黄垡桥段）扩宽工程
环保施工拦标价与施工图概算对比情况-辅路</t>
    </r>
  </si>
  <si>
    <r>
      <rPr>
        <sz val="16"/>
        <rFont val="黑体"/>
        <family val="3"/>
        <charset val="134"/>
      </rPr>
      <t>第五章</t>
    </r>
    <r>
      <rPr>
        <sz val="16"/>
        <rFont val="Times New Roman"/>
      </rPr>
      <t xml:space="preserve">  </t>
    </r>
    <r>
      <rPr>
        <sz val="16"/>
        <rFont val="黑体"/>
        <family val="3"/>
        <charset val="134"/>
      </rPr>
      <t>工程量清单</t>
    </r>
  </si>
  <si>
    <r>
      <rPr>
        <sz val="12"/>
        <rFont val="Arial"/>
      </rPr>
      <t xml:space="preserve">1. </t>
    </r>
    <r>
      <rPr>
        <sz val="12"/>
        <rFont val="宋体"/>
        <charset val="134"/>
      </rPr>
      <t>工程量清单说明、</t>
    </r>
    <r>
      <rPr>
        <sz val="12"/>
        <rFont val="Arial"/>
      </rPr>
      <t xml:space="preserve">3. </t>
    </r>
    <r>
      <rPr>
        <sz val="12"/>
        <rFont val="宋体"/>
        <charset val="134"/>
      </rPr>
      <t>计日工说明请参阅《公路工程标准施工招标文件》（</t>
    </r>
    <r>
      <rPr>
        <sz val="12"/>
        <rFont val="Arial"/>
      </rPr>
      <t>2009</t>
    </r>
    <r>
      <rPr>
        <sz val="12"/>
        <rFont val="宋体"/>
        <charset val="134"/>
      </rPr>
      <t>年版）交公路发【</t>
    </r>
    <r>
      <rPr>
        <sz val="12"/>
        <rFont val="Arial"/>
      </rPr>
      <t>2009</t>
    </r>
    <r>
      <rPr>
        <sz val="12"/>
        <rFont val="宋体"/>
        <charset val="134"/>
      </rPr>
      <t>】</t>
    </r>
    <r>
      <rPr>
        <sz val="12"/>
        <rFont val="Arial"/>
      </rPr>
      <t>221</t>
    </r>
    <r>
      <rPr>
        <sz val="12"/>
        <rFont val="宋体"/>
        <charset val="134"/>
      </rPr>
      <t>号</t>
    </r>
  </si>
  <si>
    <r>
      <rPr>
        <sz val="12"/>
        <rFont val="Arial"/>
      </rPr>
      <t xml:space="preserve">2. </t>
    </r>
    <r>
      <rPr>
        <sz val="12"/>
        <rFont val="宋体"/>
        <charset val="134"/>
      </rPr>
      <t>投标报价说明</t>
    </r>
  </si>
  <si>
    <r>
      <rPr>
        <sz val="12"/>
        <rFont val="宋体"/>
        <charset val="134"/>
      </rPr>
      <t>第</t>
    </r>
    <r>
      <rPr>
        <sz val="12"/>
        <rFont val="Arial"/>
      </rPr>
      <t>2.7</t>
    </r>
    <r>
      <rPr>
        <sz val="12"/>
        <rFont val="宋体"/>
        <charset val="134"/>
      </rPr>
      <t>款细化为：</t>
    </r>
  </si>
  <si>
    <r>
      <rPr>
        <sz val="12"/>
        <rFont val="Arial"/>
      </rPr>
      <t xml:space="preserve">2.7 </t>
    </r>
    <r>
      <rPr>
        <sz val="12"/>
        <rFont val="宋体"/>
        <charset val="134"/>
      </rPr>
      <t>暂列金额（不含计日工总额）的数量及拟用子目的说明：第</t>
    </r>
    <r>
      <rPr>
        <sz val="12"/>
        <rFont val="Arial"/>
      </rPr>
      <t>100</t>
    </r>
    <r>
      <rPr>
        <sz val="12"/>
        <rFont val="宋体"/>
        <charset val="134"/>
      </rPr>
      <t>章</t>
    </r>
    <r>
      <rPr>
        <sz val="12"/>
        <rFont val="Arial"/>
      </rPr>
      <t>~</t>
    </r>
    <r>
      <rPr>
        <sz val="12"/>
        <rFont val="宋体"/>
        <charset val="134"/>
      </rPr>
      <t>第</t>
    </r>
    <r>
      <rPr>
        <sz val="12"/>
        <rFont val="Arial"/>
      </rPr>
      <t>700</t>
    </r>
    <r>
      <rPr>
        <sz val="12"/>
        <rFont val="宋体"/>
        <charset val="134"/>
      </rPr>
      <t>章清单合计的</t>
    </r>
    <r>
      <rPr>
        <sz val="12"/>
        <rFont val="Arial"/>
      </rPr>
      <t>5%</t>
    </r>
    <r>
      <rPr>
        <sz val="12"/>
        <rFont val="宋体"/>
        <charset val="134"/>
      </rPr>
      <t>，除合同另有规定外，应由监理人按合同条款的规定，结合工程具体情况，报经发包人批准后指令全部或部分地使用，或者根本不予动用。</t>
    </r>
  </si>
  <si>
    <r>
      <rPr>
        <sz val="12"/>
        <rFont val="Arial"/>
      </rPr>
      <t xml:space="preserve">2.8 </t>
    </r>
    <r>
      <rPr>
        <sz val="12"/>
        <rFont val="宋体"/>
        <charset val="134"/>
      </rPr>
      <t>暂估价的数量及拟用子目的说明：工程信息管理系统（暂估价）</t>
    </r>
    <r>
      <rPr>
        <sz val="12"/>
        <rFont val="Arial"/>
      </rPr>
      <t>10000</t>
    </r>
    <r>
      <rPr>
        <sz val="12"/>
        <rFont val="宋体"/>
        <charset val="134"/>
      </rPr>
      <t>元。</t>
    </r>
  </si>
  <si>
    <r>
      <rPr>
        <sz val="12"/>
        <rFont val="Arial"/>
      </rPr>
      <t xml:space="preserve">4. </t>
    </r>
    <r>
      <rPr>
        <sz val="12"/>
        <rFont val="宋体"/>
        <charset val="134"/>
      </rPr>
      <t>其他说明</t>
    </r>
  </si>
  <si>
    <t>4.1本工程执行《公路工程造价人员资格认证管理实施细则》（公设字[1996]039号）、《关于实行公路工程造价人员“持证上岗”制度的通知》（京交公字[2002]473号）和《注册造价工程师管理办法》（建设部令第150号），各投标单位遵照执行。投标报价和工程量清单中须附清单编制人员身份证、毕业证、职称证及公路工程造价人员资格证书或造价工程师注册证书的复印件（正本附彩色扫描件或彩色复印件），造价人员在清单右上角签字并加盖资格印章。</t>
  </si>
  <si>
    <t>5.工程量清单</t>
  </si>
  <si>
    <t>5.1工程量清单表</t>
  </si>
  <si>
    <t>工 程 量 清 单</t>
  </si>
  <si>
    <t>标段：环保</t>
  </si>
  <si>
    <t>清单   第100章   总  则</t>
  </si>
  <si>
    <t>子目号</t>
  </si>
  <si>
    <t>子目名称</t>
  </si>
  <si>
    <t>单位</t>
  </si>
  <si>
    <t>数量</t>
  </si>
  <si>
    <t>单价</t>
  </si>
  <si>
    <t>合价</t>
  </si>
  <si>
    <t>101-1</t>
  </si>
  <si>
    <r>
      <rPr>
        <sz val="10.5"/>
        <rFont val="宋体"/>
        <family val="3"/>
        <charset val="134"/>
      </rPr>
      <t>保险费</t>
    </r>
  </si>
  <si>
    <t>-a</t>
  </si>
  <si>
    <t>按合同条款规定，提供建筑工程一切险</t>
  </si>
  <si>
    <r>
      <rPr>
        <sz val="10.5"/>
        <rFont val="宋体"/>
        <family val="3"/>
        <charset val="134"/>
      </rPr>
      <t>总额</t>
    </r>
  </si>
  <si>
    <t>-b</t>
  </si>
  <si>
    <r>
      <rPr>
        <sz val="10.5"/>
        <rFont val="宋体"/>
        <family val="3"/>
        <charset val="134"/>
      </rPr>
      <t>按合同条款规定，提供第三者责任险</t>
    </r>
  </si>
  <si>
    <t>-c</t>
  </si>
  <si>
    <r>
      <rPr>
        <sz val="10.5"/>
        <rFont val="宋体"/>
        <family val="3"/>
        <charset val="134"/>
      </rPr>
      <t>按合同条款规定，提供农民工工伤保险</t>
    </r>
  </si>
  <si>
    <t>102-1</t>
  </si>
  <si>
    <t>竣工文件编制费</t>
  </si>
  <si>
    <t>102-2</t>
  </si>
  <si>
    <r>
      <rPr>
        <sz val="10.5"/>
        <rFont val="宋体"/>
        <family val="3"/>
        <charset val="134"/>
      </rPr>
      <t>文明施工及环保费</t>
    </r>
  </si>
  <si>
    <t>102-3</t>
  </si>
  <si>
    <r>
      <rPr>
        <sz val="10.5"/>
        <rFont val="宋体"/>
        <family val="3"/>
        <charset val="134"/>
      </rPr>
      <t>安全生产费</t>
    </r>
  </si>
  <si>
    <t>102-4</t>
  </si>
  <si>
    <t>工程信息管理系统（暂估价）</t>
  </si>
  <si>
    <t>103-1</t>
  </si>
  <si>
    <t>临时道路修建、养护与拆除（包括原道路的养护费）</t>
  </si>
  <si>
    <t>103-2</t>
  </si>
  <si>
    <t>临时占地</t>
  </si>
  <si>
    <t>104-1</t>
  </si>
  <si>
    <r>
      <rPr>
        <sz val="10.5"/>
        <rFont val="宋体"/>
        <family val="3"/>
        <charset val="134"/>
      </rPr>
      <t>承包人驻地建设</t>
    </r>
  </si>
  <si>
    <r>
      <rPr>
        <sz val="10.5"/>
        <rFont val="宋体"/>
        <family val="3"/>
        <charset val="134"/>
      </rPr>
      <t>清单</t>
    </r>
    <r>
      <rPr>
        <sz val="10.5"/>
        <rFont val="Arial"/>
      </rPr>
      <t xml:space="preserve">  100</t>
    </r>
    <r>
      <rPr>
        <sz val="10.5"/>
        <rFont val="宋体"/>
        <family val="3"/>
        <charset val="134"/>
      </rPr>
      <t>章合计</t>
    </r>
    <r>
      <rPr>
        <sz val="10.5"/>
        <rFont val="Arial"/>
      </rPr>
      <t xml:space="preserve">  </t>
    </r>
    <r>
      <rPr>
        <sz val="10.5"/>
        <rFont val="宋体"/>
        <family val="3"/>
        <charset val="134"/>
      </rPr>
      <t>人民币</t>
    </r>
  </si>
  <si>
    <t>清单 第700章 绿化及环境保护</t>
  </si>
  <si>
    <t>706-1</t>
  </si>
  <si>
    <r>
      <rPr>
        <sz val="10.5"/>
        <rFont val="宋体"/>
        <family val="3"/>
        <charset val="134"/>
      </rPr>
      <t>声屏障制安</t>
    </r>
  </si>
  <si>
    <r>
      <rPr>
        <sz val="10.5"/>
        <rFont val="宋体"/>
        <family val="3"/>
        <charset val="134"/>
      </rPr>
      <t>高强水泥板吸声隔声屏（路基，高</t>
    </r>
    <r>
      <rPr>
        <sz val="10.5"/>
        <rFont val="Arial"/>
      </rPr>
      <t>5.0m</t>
    </r>
    <r>
      <rPr>
        <sz val="10.5"/>
        <rFont val="宋体"/>
        <family val="3"/>
        <charset val="134"/>
      </rPr>
      <t>）</t>
    </r>
  </si>
  <si>
    <t>m</t>
  </si>
  <si>
    <r>
      <rPr>
        <sz val="10.5"/>
        <rFont val="宋体"/>
        <family val="3"/>
        <charset val="134"/>
      </rPr>
      <t>铝合金金属板吸声隔声屏（路基，高</t>
    </r>
    <r>
      <rPr>
        <sz val="10.5"/>
        <rFont val="Arial"/>
      </rPr>
      <t>5.0m</t>
    </r>
    <r>
      <rPr>
        <sz val="10.5"/>
        <rFont val="宋体"/>
        <family val="3"/>
        <charset val="134"/>
      </rPr>
      <t>）</t>
    </r>
  </si>
  <si>
    <r>
      <rPr>
        <sz val="10.5"/>
        <rFont val="宋体"/>
        <family val="3"/>
        <charset val="134"/>
      </rPr>
      <t>铝合金金属板吸声隔声屏（桥基，高</t>
    </r>
    <r>
      <rPr>
        <sz val="10.5"/>
        <rFont val="Arial"/>
      </rPr>
      <t>5.0m</t>
    </r>
    <r>
      <rPr>
        <sz val="10.5"/>
        <rFont val="宋体"/>
        <family val="3"/>
        <charset val="134"/>
      </rPr>
      <t>）</t>
    </r>
  </si>
  <si>
    <t>706-2</t>
  </si>
  <si>
    <t>预埋（下法兰盘、预埋钢板、地脚螺栓、螺母、垫圈）</t>
  </si>
  <si>
    <t>kg</t>
  </si>
  <si>
    <t>706-3</t>
  </si>
  <si>
    <r>
      <rPr>
        <sz val="10.5"/>
        <rFont val="Arial"/>
      </rPr>
      <t>C25</t>
    </r>
    <r>
      <rPr>
        <sz val="10.5"/>
        <rFont val="宋体"/>
        <family val="3"/>
        <charset val="134"/>
      </rPr>
      <t>混凝土桩基础</t>
    </r>
  </si>
  <si>
    <t>706-4</t>
  </si>
  <si>
    <r>
      <rPr>
        <sz val="10.5"/>
        <rFont val="Arial"/>
      </rPr>
      <t>C25</t>
    </r>
    <r>
      <rPr>
        <sz val="10.5"/>
        <rFont val="宋体"/>
        <family val="3"/>
        <charset val="134"/>
      </rPr>
      <t>混凝土地梁</t>
    </r>
  </si>
  <si>
    <r>
      <rPr>
        <sz val="10.5"/>
        <rFont val="Arial"/>
      </rPr>
      <t>m</t>
    </r>
    <r>
      <rPr>
        <vertAlign val="superscript"/>
        <sz val="10.5"/>
        <rFont val="Arial"/>
      </rPr>
      <t>3</t>
    </r>
  </si>
  <si>
    <t>706-5</t>
  </si>
  <si>
    <t>桩基础、地梁钢筋</t>
  </si>
  <si>
    <r>
      <rPr>
        <sz val="10.5"/>
        <rFont val="宋体"/>
        <family val="3"/>
        <charset val="134"/>
      </rPr>
      <t>清单</t>
    </r>
    <r>
      <rPr>
        <sz val="10.5"/>
        <rFont val="Arial"/>
      </rPr>
      <t>700</t>
    </r>
    <r>
      <rPr>
        <sz val="10.5"/>
        <rFont val="宋体"/>
        <family val="3"/>
        <charset val="134"/>
      </rPr>
      <t>章合计</t>
    </r>
    <r>
      <rPr>
        <sz val="10.5"/>
        <rFont val="Arial"/>
      </rPr>
      <t xml:space="preserve">  </t>
    </r>
    <r>
      <rPr>
        <sz val="10.5"/>
        <rFont val="宋体"/>
        <family val="3"/>
        <charset val="134"/>
      </rPr>
      <t>人民币</t>
    </r>
  </si>
  <si>
    <t>5.3 暂估价表</t>
  </si>
  <si>
    <t>5.3.1材料暂估价表不适用。</t>
  </si>
  <si>
    <t>5.3.2设备暂估价表不适用。</t>
  </si>
  <si>
    <t>5.3.3 专业工程暂估价表</t>
  </si>
  <si>
    <t>序号</t>
  </si>
  <si>
    <t>专业工程名称</t>
  </si>
  <si>
    <t>金额（元）</t>
  </si>
  <si>
    <r>
      <rPr>
        <sz val="12"/>
        <rFont val="宋体"/>
        <charset val="134"/>
      </rPr>
      <t>专业工程暂估价合计</t>
    </r>
  </si>
  <si>
    <t>5.2 计日工表</t>
  </si>
  <si>
    <t>5.2.1 劳务</t>
  </si>
  <si>
    <t>编号</t>
  </si>
  <si>
    <t>暂定数量</t>
  </si>
  <si>
    <r>
      <rPr>
        <sz val="11"/>
        <rFont val="宋体"/>
        <family val="3"/>
        <charset val="134"/>
      </rPr>
      <t>普通工</t>
    </r>
  </si>
  <si>
    <t>h</t>
  </si>
  <si>
    <r>
      <rPr>
        <sz val="11"/>
        <rFont val="宋体"/>
        <family val="3"/>
        <charset val="134"/>
      </rPr>
      <t>技工</t>
    </r>
  </si>
  <si>
    <r>
      <rPr>
        <sz val="11"/>
        <rFont val="宋体"/>
        <family val="3"/>
        <charset val="134"/>
      </rPr>
      <t>劳务小计金额：</t>
    </r>
    <r>
      <rPr>
        <sz val="11"/>
        <rFont val="Arial"/>
      </rPr>
      <t xml:space="preserve">                                          </t>
    </r>
    <r>
      <rPr>
        <sz val="11"/>
        <rFont val="宋体"/>
        <family val="3"/>
        <charset val="134"/>
      </rPr>
      <t>（计入</t>
    </r>
    <r>
      <rPr>
        <sz val="11"/>
        <rFont val="Arial"/>
      </rPr>
      <t>“</t>
    </r>
    <r>
      <rPr>
        <sz val="11"/>
        <rFont val="宋体"/>
        <family val="3"/>
        <charset val="134"/>
      </rPr>
      <t>计日工汇总表</t>
    </r>
    <r>
      <rPr>
        <sz val="11"/>
        <rFont val="Arial"/>
      </rPr>
      <t>”</t>
    </r>
    <r>
      <rPr>
        <sz val="11"/>
        <rFont val="宋体"/>
        <family val="3"/>
        <charset val="134"/>
      </rPr>
      <t>）</t>
    </r>
  </si>
  <si>
    <t>5.2.2 材料</t>
  </si>
  <si>
    <r>
      <rPr>
        <sz val="11"/>
        <rFont val="宋体"/>
        <family val="3"/>
        <charset val="134"/>
      </rPr>
      <t>编号</t>
    </r>
  </si>
  <si>
    <r>
      <rPr>
        <sz val="11"/>
        <rFont val="宋体"/>
        <family val="3"/>
        <charset val="134"/>
      </rPr>
      <t>子目名称</t>
    </r>
  </si>
  <si>
    <r>
      <rPr>
        <sz val="11"/>
        <rFont val="宋体"/>
        <family val="3"/>
        <charset val="134"/>
      </rPr>
      <t>单位</t>
    </r>
  </si>
  <si>
    <r>
      <rPr>
        <sz val="11"/>
        <rFont val="宋体"/>
        <family val="3"/>
        <charset val="134"/>
      </rPr>
      <t>暂定数量</t>
    </r>
  </si>
  <si>
    <r>
      <rPr>
        <sz val="11"/>
        <rFont val="宋体"/>
        <family val="3"/>
        <charset val="134"/>
      </rPr>
      <t>单价</t>
    </r>
  </si>
  <si>
    <r>
      <rPr>
        <sz val="11"/>
        <rFont val="宋体"/>
        <family val="3"/>
        <charset val="134"/>
      </rPr>
      <t>合价</t>
    </r>
  </si>
  <si>
    <r>
      <rPr>
        <sz val="11"/>
        <rFont val="宋体"/>
        <family val="3"/>
        <charset val="134"/>
      </rPr>
      <t>水泥</t>
    </r>
  </si>
  <si>
    <t>t</t>
  </si>
  <si>
    <r>
      <rPr>
        <sz val="11"/>
        <rFont val="宋体"/>
        <family val="3"/>
        <charset val="134"/>
      </rPr>
      <t>钢筋</t>
    </r>
  </si>
  <si>
    <r>
      <rPr>
        <sz val="11"/>
        <rFont val="宋体"/>
        <family val="3"/>
        <charset val="134"/>
      </rPr>
      <t>镀锌钢管</t>
    </r>
  </si>
  <si>
    <r>
      <rPr>
        <sz val="11"/>
        <rFont val="宋体"/>
        <family val="3"/>
        <charset val="134"/>
      </rPr>
      <t>材料小计金额：</t>
    </r>
    <r>
      <rPr>
        <sz val="11"/>
        <rFont val="Arial"/>
      </rPr>
      <t xml:space="preserve">                                          </t>
    </r>
    <r>
      <rPr>
        <sz val="11"/>
        <rFont val="宋体"/>
        <family val="3"/>
        <charset val="134"/>
      </rPr>
      <t>（计入</t>
    </r>
    <r>
      <rPr>
        <sz val="11"/>
        <rFont val="Arial"/>
      </rPr>
      <t>“</t>
    </r>
    <r>
      <rPr>
        <sz val="11"/>
        <rFont val="宋体"/>
        <family val="3"/>
        <charset val="134"/>
      </rPr>
      <t>计日工汇总表</t>
    </r>
    <r>
      <rPr>
        <sz val="11"/>
        <rFont val="Arial"/>
      </rPr>
      <t>”</t>
    </r>
    <r>
      <rPr>
        <sz val="11"/>
        <rFont val="宋体"/>
        <family val="3"/>
        <charset val="134"/>
      </rPr>
      <t>）</t>
    </r>
  </si>
  <si>
    <t>5.2.3 施工机械</t>
  </si>
  <si>
    <r>
      <rPr>
        <sz val="11"/>
        <rFont val="宋体"/>
        <family val="3"/>
        <charset val="134"/>
      </rPr>
      <t>汽车起重机</t>
    </r>
  </si>
  <si>
    <r>
      <rPr>
        <sz val="11"/>
        <rFont val="宋体"/>
        <family val="3"/>
        <charset val="134"/>
      </rPr>
      <t>运输货车（</t>
    </r>
    <r>
      <rPr>
        <sz val="11"/>
        <rFont val="Arial"/>
      </rPr>
      <t>5t</t>
    </r>
    <r>
      <rPr>
        <sz val="11"/>
        <rFont val="宋体"/>
        <family val="3"/>
        <charset val="134"/>
      </rPr>
      <t>内）</t>
    </r>
  </si>
  <si>
    <r>
      <rPr>
        <sz val="11"/>
        <rFont val="宋体"/>
        <family val="3"/>
        <charset val="134"/>
      </rPr>
      <t>电焊机（</t>
    </r>
    <r>
      <rPr>
        <sz val="11"/>
        <rFont val="Arial"/>
      </rPr>
      <t>35KW</t>
    </r>
    <r>
      <rPr>
        <sz val="11"/>
        <rFont val="宋体"/>
        <family val="3"/>
        <charset val="134"/>
      </rPr>
      <t>以内）</t>
    </r>
  </si>
  <si>
    <r>
      <rPr>
        <sz val="11"/>
        <rFont val="宋体"/>
        <family val="3"/>
        <charset val="134"/>
      </rPr>
      <t>发电机（</t>
    </r>
    <r>
      <rPr>
        <sz val="11"/>
        <rFont val="Arial"/>
      </rPr>
      <t>70KW</t>
    </r>
    <r>
      <rPr>
        <sz val="11"/>
        <rFont val="宋体"/>
        <family val="3"/>
        <charset val="134"/>
      </rPr>
      <t>以内）</t>
    </r>
  </si>
  <si>
    <r>
      <rPr>
        <sz val="11"/>
        <rFont val="宋体"/>
        <family val="3"/>
        <charset val="134"/>
      </rPr>
      <t>施工机械小计金额：</t>
    </r>
    <r>
      <rPr>
        <sz val="11"/>
        <rFont val="Arial"/>
      </rPr>
      <t xml:space="preserve">                                       </t>
    </r>
    <r>
      <rPr>
        <sz val="11"/>
        <rFont val="宋体"/>
        <family val="3"/>
        <charset val="134"/>
      </rPr>
      <t>（计入</t>
    </r>
    <r>
      <rPr>
        <sz val="11"/>
        <rFont val="Arial"/>
      </rPr>
      <t>“</t>
    </r>
    <r>
      <rPr>
        <sz val="11"/>
        <rFont val="宋体"/>
        <family val="3"/>
        <charset val="134"/>
      </rPr>
      <t>计日工汇总表</t>
    </r>
    <r>
      <rPr>
        <sz val="11"/>
        <rFont val="Arial"/>
      </rPr>
      <t>”</t>
    </r>
    <r>
      <rPr>
        <sz val="11"/>
        <rFont val="宋体"/>
        <family val="3"/>
        <charset val="134"/>
      </rPr>
      <t>）</t>
    </r>
  </si>
  <si>
    <t>5.2.4 计日工汇总表</t>
  </si>
  <si>
    <t>名称</t>
  </si>
  <si>
    <t>金额</t>
  </si>
  <si>
    <t>备注</t>
  </si>
  <si>
    <r>
      <rPr>
        <sz val="11"/>
        <rFont val="宋体"/>
        <family val="3"/>
        <charset val="134"/>
      </rPr>
      <t>劳务</t>
    </r>
  </si>
  <si>
    <r>
      <rPr>
        <sz val="11"/>
        <rFont val="宋体"/>
        <family val="3"/>
        <charset val="134"/>
      </rPr>
      <t>材料</t>
    </r>
  </si>
  <si>
    <r>
      <rPr>
        <sz val="11"/>
        <rFont val="宋体"/>
        <family val="3"/>
        <charset val="134"/>
      </rPr>
      <t>施工机械</t>
    </r>
  </si>
  <si>
    <r>
      <rPr>
        <sz val="11"/>
        <rFont val="宋体"/>
        <family val="3"/>
        <charset val="134"/>
      </rPr>
      <t>计日工总计：
（计入</t>
    </r>
    <r>
      <rPr>
        <sz val="11"/>
        <rFont val="Arial"/>
      </rPr>
      <t>“</t>
    </r>
    <r>
      <rPr>
        <sz val="11"/>
        <rFont val="宋体"/>
        <family val="3"/>
        <charset val="134"/>
      </rPr>
      <t>投标报价汇总表</t>
    </r>
    <r>
      <rPr>
        <sz val="11"/>
        <rFont val="Arial"/>
      </rPr>
      <t>”</t>
    </r>
    <r>
      <rPr>
        <sz val="11"/>
        <rFont val="宋体"/>
        <family val="3"/>
        <charset val="134"/>
      </rPr>
      <t>）</t>
    </r>
  </si>
  <si>
    <t>5.4  投标报价汇总表</t>
  </si>
  <si>
    <t>章次</t>
  </si>
  <si>
    <t>科目名称</t>
  </si>
  <si>
    <r>
      <rPr>
        <sz val="12"/>
        <rFont val="宋体"/>
        <charset val="134"/>
      </rPr>
      <t>总则</t>
    </r>
  </si>
  <si>
    <t>绿化及环境保护</t>
  </si>
  <si>
    <r>
      <rPr>
        <sz val="12"/>
        <rFont val="宋体"/>
        <charset val="134"/>
      </rPr>
      <t>第</t>
    </r>
    <r>
      <rPr>
        <sz val="12"/>
        <rFont val="Arial"/>
      </rPr>
      <t>100</t>
    </r>
    <r>
      <rPr>
        <sz val="12"/>
        <rFont val="宋体"/>
        <charset val="134"/>
      </rPr>
      <t>章～第</t>
    </r>
    <r>
      <rPr>
        <sz val="12"/>
        <rFont val="Arial"/>
      </rPr>
      <t>700</t>
    </r>
    <r>
      <rPr>
        <sz val="12"/>
        <rFont val="宋体"/>
        <charset val="134"/>
      </rPr>
      <t>章清单合计</t>
    </r>
  </si>
  <si>
    <r>
      <rPr>
        <sz val="12"/>
        <rFont val="宋体"/>
        <charset val="134"/>
      </rPr>
      <t>已包含在清单合计中的专业工程暂估价合计</t>
    </r>
  </si>
  <si>
    <r>
      <rPr>
        <sz val="12"/>
        <rFont val="宋体"/>
        <charset val="134"/>
      </rPr>
      <t>已包含在清单合计中的安全生产费</t>
    </r>
  </si>
  <si>
    <r>
      <rPr>
        <sz val="12"/>
        <rFont val="宋体"/>
        <charset val="134"/>
      </rPr>
      <t xml:space="preserve">清单合计减去专业工程暂估价和安全生产费合计
</t>
    </r>
    <r>
      <rPr>
        <sz val="12"/>
        <rFont val="Arial"/>
      </rPr>
      <t xml:space="preserve"> </t>
    </r>
    <r>
      <rPr>
        <sz val="12"/>
        <rFont val="宋体"/>
        <charset val="134"/>
      </rPr>
      <t>（</t>
    </r>
    <r>
      <rPr>
        <sz val="12"/>
        <rFont val="Arial"/>
      </rPr>
      <t>3-4-5=6</t>
    </r>
    <r>
      <rPr>
        <sz val="12"/>
        <rFont val="宋体"/>
        <charset val="134"/>
      </rPr>
      <t>）</t>
    </r>
  </si>
  <si>
    <r>
      <rPr>
        <sz val="12"/>
        <rFont val="宋体"/>
        <charset val="134"/>
      </rPr>
      <t>计日工合计</t>
    </r>
  </si>
  <si>
    <r>
      <rPr>
        <sz val="12"/>
        <color indexed="8"/>
        <rFont val="宋体"/>
        <family val="3"/>
        <charset val="134"/>
      </rPr>
      <t>评标价（</t>
    </r>
    <r>
      <rPr>
        <sz val="12"/>
        <rFont val="Arial"/>
      </rPr>
      <t>6+7=8</t>
    </r>
    <r>
      <rPr>
        <sz val="12"/>
        <color indexed="8"/>
        <rFont val="宋体"/>
        <family val="3"/>
        <charset val="134"/>
      </rPr>
      <t>）</t>
    </r>
  </si>
  <si>
    <r>
      <rPr>
        <sz val="12"/>
        <rFont val="宋体"/>
        <charset val="134"/>
      </rPr>
      <t>暂列金额（不含计日工总额）（</t>
    </r>
    <r>
      <rPr>
        <sz val="12"/>
        <rFont val="Arial"/>
      </rPr>
      <t>3×5%=9</t>
    </r>
    <r>
      <rPr>
        <sz val="12"/>
        <rFont val="宋体"/>
        <charset val="134"/>
      </rPr>
      <t>）</t>
    </r>
  </si>
  <si>
    <r>
      <rPr>
        <sz val="12"/>
        <rFont val="宋体"/>
        <charset val="134"/>
      </rPr>
      <t>投标价（</t>
    </r>
    <r>
      <rPr>
        <sz val="12"/>
        <rFont val="Arial"/>
      </rPr>
      <t>3+7+9=10</t>
    </r>
    <r>
      <rPr>
        <sz val="12"/>
        <rFont val="宋体"/>
        <charset val="134"/>
      </rPr>
      <t>）</t>
    </r>
  </si>
  <si>
    <r>
      <rPr>
        <sz val="14"/>
        <rFont val="黑体"/>
        <family val="3"/>
        <charset val="134"/>
      </rPr>
      <t>表</t>
    </r>
    <r>
      <rPr>
        <sz val="14"/>
        <rFont val="Times New Roman"/>
      </rPr>
      <t xml:space="preserve">5.5 </t>
    </r>
    <r>
      <rPr>
        <sz val="14"/>
        <rFont val="黑体"/>
        <family val="3"/>
        <charset val="134"/>
      </rPr>
      <t>工程量清单单价分析表</t>
    </r>
  </si>
  <si>
    <r>
      <rPr>
        <sz val="12"/>
        <rFont val="宋体"/>
        <charset val="134"/>
      </rPr>
      <t>单价分析表中各工程项目的报价应与工程量清单中相应项目的报价保持一致。投标人可采用公路工程有关报价软件生成或参照建筑安装工程费计算表、其它工程费及间接费综合费率计算表、人工、材料、机械台班单价汇总表、分项工程概预算表、机械台班单价计算表《公路工程基本建设项目概算预算编制办法》（</t>
    </r>
    <r>
      <rPr>
        <sz val="12"/>
        <rFont val="Times New Roman"/>
      </rPr>
      <t>JTG B06</t>
    </r>
    <r>
      <rPr>
        <sz val="12"/>
        <rFont val="宋体"/>
        <charset val="134"/>
      </rPr>
      <t>－</t>
    </r>
    <r>
      <rPr>
        <sz val="12"/>
        <rFont val="Times New Roman"/>
      </rPr>
      <t>2007</t>
    </r>
    <r>
      <rPr>
        <sz val="12"/>
        <rFont val="宋体"/>
        <charset val="134"/>
      </rPr>
      <t>）附录五中以下表：</t>
    </r>
    <r>
      <rPr>
        <sz val="12"/>
        <rFont val="Times New Roman"/>
      </rPr>
      <t>03</t>
    </r>
    <r>
      <rPr>
        <sz val="12"/>
        <rFont val="宋体"/>
        <charset val="134"/>
      </rPr>
      <t>表、</t>
    </r>
    <r>
      <rPr>
        <sz val="12"/>
        <rFont val="Times New Roman"/>
      </rPr>
      <t>04</t>
    </r>
    <r>
      <rPr>
        <sz val="12"/>
        <rFont val="宋体"/>
        <charset val="134"/>
      </rPr>
      <t>表、</t>
    </r>
    <r>
      <rPr>
        <sz val="12"/>
        <rFont val="Times New Roman"/>
      </rPr>
      <t>07</t>
    </r>
    <r>
      <rPr>
        <sz val="12"/>
        <rFont val="宋体"/>
        <charset val="134"/>
      </rPr>
      <t>表、</t>
    </r>
    <r>
      <rPr>
        <sz val="12"/>
        <rFont val="Times New Roman"/>
      </rPr>
      <t>08</t>
    </r>
    <r>
      <rPr>
        <sz val="12"/>
        <rFont val="宋体"/>
        <charset val="134"/>
      </rPr>
      <t>－</t>
    </r>
    <r>
      <rPr>
        <sz val="12"/>
        <rFont val="Times New Roman"/>
      </rPr>
      <t>2</t>
    </r>
    <r>
      <rPr>
        <sz val="12"/>
        <rFont val="宋体"/>
        <charset val="134"/>
      </rPr>
      <t>表、</t>
    </r>
    <r>
      <rPr>
        <sz val="12"/>
        <rFont val="Times New Roman"/>
      </rPr>
      <t>11</t>
    </r>
    <r>
      <rPr>
        <sz val="12"/>
        <rFont val="宋体"/>
        <charset val="134"/>
      </rPr>
      <t>表编制。</t>
    </r>
  </si>
  <si>
    <t xml:space="preserve">投标人应对工程量清单中（除保险费和暂估价外）的各个工程子目逐一进行分析（相同项目可只报一次）。
</t>
  </si>
  <si>
    <r>
      <rPr>
        <sz val="14"/>
        <rFont val="Arial"/>
      </rPr>
      <t>5.6</t>
    </r>
    <r>
      <rPr>
        <sz val="14"/>
        <rFont val="黑体"/>
        <family val="3"/>
        <charset val="134"/>
      </rPr>
      <t>公路工程安全费用使用清单表</t>
    </r>
  </si>
  <si>
    <t>费用类别</t>
  </si>
  <si>
    <t>使用项目</t>
  </si>
  <si>
    <t>费用</t>
  </si>
  <si>
    <t>完善、改造和维护安全防护、检测、探测设备和设施的支出</t>
  </si>
  <si>
    <t>配备必要的应急救援器材、设备和安全防护物品支出</t>
  </si>
  <si>
    <t>安全生产检查与评价支出</t>
  </si>
  <si>
    <t>重大危险源、重大事故隐患的评估、整改、监控支出</t>
  </si>
  <si>
    <t>安全教育培训费用及应急救援演练</t>
  </si>
  <si>
    <t>其他与安全生产直接相关的支出</t>
  </si>
  <si>
    <r>
      <rPr>
        <sz val="10.5"/>
        <color indexed="8"/>
        <rFont val="宋体"/>
        <family val="3"/>
        <charset val="134"/>
      </rPr>
      <t>安全生产费合计</t>
    </r>
    <r>
      <rPr>
        <sz val="10.5"/>
        <color indexed="8"/>
        <rFont val="Arial"/>
      </rPr>
      <t>(</t>
    </r>
    <r>
      <rPr>
        <sz val="10.5"/>
        <color indexed="8"/>
        <rFont val="宋体"/>
        <family val="3"/>
        <charset val="134"/>
      </rPr>
      <t>投标控制价上限的</t>
    </r>
    <r>
      <rPr>
        <sz val="10.5"/>
        <color indexed="8"/>
        <rFont val="Arial"/>
      </rPr>
      <t>1.5%)</t>
    </r>
  </si>
  <si>
    <r>
      <rPr>
        <sz val="12"/>
        <rFont val="宋体"/>
        <charset val="134"/>
      </rPr>
      <t>注：</t>
    </r>
    <r>
      <rPr>
        <sz val="12"/>
        <rFont val="Arial"/>
      </rPr>
      <t>1.</t>
    </r>
    <r>
      <rPr>
        <sz val="12"/>
        <rFont val="宋体"/>
        <charset val="134"/>
      </rPr>
      <t xml:space="preserve">列入本表内的安全费支出项目不得在其他部分重复计列；
</t>
    </r>
    <r>
      <rPr>
        <sz val="12"/>
        <rFont val="Arial"/>
      </rPr>
      <t xml:space="preserve">        2.</t>
    </r>
    <r>
      <rPr>
        <sz val="12"/>
        <rFont val="宋体"/>
        <charset val="134"/>
      </rPr>
      <t>投标人应结合工程实际，根据《北京市公路工程安全生产费用管理办法（试行）》（京交路安发</t>
    </r>
    <r>
      <rPr>
        <sz val="12"/>
        <rFont val="Arial"/>
      </rPr>
      <t>[2011]173</t>
    </r>
    <r>
      <rPr>
        <sz val="12"/>
        <rFont val="宋体"/>
        <charset val="134"/>
      </rPr>
      <t>号）文件附件</t>
    </r>
    <r>
      <rPr>
        <sz val="12"/>
        <rFont val="Arial"/>
      </rPr>
      <t>2</t>
    </r>
    <r>
      <rPr>
        <sz val="12"/>
        <rFont val="宋体"/>
        <charset val="134"/>
      </rPr>
      <t xml:space="preserve">填写费用类别和使用项目。
</t>
    </r>
    <r>
      <rPr>
        <sz val="12"/>
        <rFont val="Arial"/>
      </rPr>
      <t xml:space="preserve">        3.</t>
    </r>
    <r>
      <rPr>
        <sz val="12"/>
        <rFont val="宋体"/>
        <charset val="134"/>
      </rPr>
      <t>安全生产费用为投标控制价上限的</t>
    </r>
    <r>
      <rPr>
        <sz val="12"/>
        <rFont val="Arial"/>
      </rPr>
      <t>1.5%</t>
    </r>
    <r>
      <rPr>
        <sz val="12"/>
        <rFont val="宋体"/>
        <charset val="134"/>
      </rPr>
      <t xml:space="preserve">。
</t>
    </r>
    <r>
      <rPr>
        <sz val="12"/>
        <rFont val="Arial"/>
      </rPr>
      <t xml:space="preserve">        4.</t>
    </r>
    <r>
      <rPr>
        <sz val="12"/>
        <rFont val="宋体"/>
        <charset val="134"/>
      </rPr>
      <t>安全生产费用合计应与工程量清单</t>
    </r>
    <r>
      <rPr>
        <sz val="12"/>
        <rFont val="Arial"/>
      </rPr>
      <t>100</t>
    </r>
    <r>
      <rPr>
        <sz val="12"/>
        <rFont val="宋体"/>
        <charset val="134"/>
      </rPr>
      <t>章</t>
    </r>
    <r>
      <rPr>
        <sz val="12"/>
        <rFont val="Arial"/>
      </rPr>
      <t>102-3</t>
    </r>
    <r>
      <rPr>
        <sz val="12"/>
        <rFont val="宋体"/>
        <charset val="134"/>
      </rPr>
      <t>项子目所报合价一致。</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</si>
</sst>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9" formatCode="_ * #,##0.00_ ;_ * \-#,##0.00_ ;_ * &quot;-&quot;??_ ;_ @_ "/>
    <numFmt numFmtId="180" formatCode="0_ "/>
    <numFmt numFmtId="181" formatCode="0.00_ "/>
    <numFmt numFmtId="182" formatCode="0.00_);[Red]\(0.00\)"/>
    <numFmt numFmtId="183" formatCode="0_);[Red]\(0\)"/>
    <numFmt numFmtId="184" formatCode="0.0000_ "/>
    <numFmt numFmtId="185" formatCode="0.0%"/>
  </numFmts>
  <fonts count="65" x14ac:knownFonts="1">
    <font>
      <sz val="12"/>
      <name val="宋体"/>
      <charset val="134"/>
    </font>
    <font>
      <sz val="12"/>
      <name val="Arial"/>
    </font>
    <font>
      <sz val="14"/>
      <name val="黑体"/>
      <family val="3"/>
      <charset val="134"/>
    </font>
    <font>
      <sz val="12"/>
      <color indexed="8"/>
      <name val="黑体"/>
      <family val="3"/>
      <charset val="134"/>
    </font>
    <font>
      <sz val="10.5"/>
      <color indexed="8"/>
      <name val="宋体"/>
      <family val="3"/>
      <charset val="134"/>
    </font>
    <font>
      <sz val="10.5"/>
      <color indexed="8"/>
      <name val="Arial"/>
    </font>
    <font>
      <sz val="11"/>
      <color indexed="8"/>
      <name val="宋体"/>
      <family val="3"/>
      <charset val="134"/>
    </font>
    <font>
      <sz val="12"/>
      <color indexed="8"/>
      <name val="宋体"/>
      <family val="3"/>
      <charset val="134"/>
    </font>
    <font>
      <sz val="12"/>
      <name val="黑体"/>
      <family val="3"/>
      <charset val="134"/>
    </font>
    <font>
      <sz val="12"/>
      <color indexed="8"/>
      <name val="Arial"/>
    </font>
    <font>
      <sz val="14"/>
      <name val="Arial"/>
    </font>
    <font>
      <sz val="11"/>
      <name val="Arial"/>
    </font>
    <font>
      <sz val="11"/>
      <name val="黑体"/>
      <family val="3"/>
      <charset val="134"/>
    </font>
    <font>
      <sz val="10.5"/>
      <name val="Arial"/>
    </font>
    <font>
      <sz val="10.5"/>
      <name val="宋体"/>
      <family val="3"/>
      <charset val="134"/>
    </font>
    <font>
      <b/>
      <sz val="16"/>
      <name val="黑体"/>
      <family val="3"/>
      <charset val="134"/>
    </font>
    <font>
      <sz val="16"/>
      <name val="黑体"/>
      <family val="3"/>
      <charset val="134"/>
    </font>
    <font>
      <b/>
      <sz val="10.5"/>
      <name val="Arial"/>
    </font>
    <font>
      <b/>
      <sz val="12"/>
      <name val="Arial"/>
    </font>
    <font>
      <sz val="11"/>
      <name val="宋体"/>
      <family val="3"/>
      <charset val="134"/>
    </font>
    <font>
      <sz val="11"/>
      <color indexed="9"/>
      <name val="宋体"/>
      <family val="3"/>
      <charset val="134"/>
    </font>
    <font>
      <sz val="12"/>
      <name val="Times New Roman"/>
    </font>
    <font>
      <sz val="11"/>
      <color indexed="10"/>
      <name val="宋体"/>
      <family val="3"/>
      <charset val="134"/>
    </font>
    <font>
      <sz val="11"/>
      <color theme="1"/>
      <name val="DengXian"/>
      <family val="3"/>
      <charset val="134"/>
      <scheme val="minor"/>
    </font>
    <font>
      <b/>
      <sz val="13"/>
      <color indexed="56"/>
      <name val="宋体"/>
      <family val="3"/>
      <charset val="134"/>
    </font>
    <font>
      <sz val="11"/>
      <color theme="0"/>
      <name val="DengXian"/>
      <family val="3"/>
      <charset val="134"/>
      <scheme val="minor"/>
    </font>
    <font>
      <b/>
      <sz val="18"/>
      <color indexed="56"/>
      <name val="宋体"/>
      <family val="3"/>
      <charset val="134"/>
    </font>
    <font>
      <b/>
      <sz val="18"/>
      <color theme="3"/>
      <name val="DengXian Light"/>
      <family val="3"/>
      <charset val="134"/>
      <scheme val="major"/>
    </font>
    <font>
      <sz val="11"/>
      <color indexed="17"/>
      <name val="宋体"/>
      <family val="3"/>
      <charset val="134"/>
    </font>
    <font>
      <b/>
      <sz val="15"/>
      <color indexed="56"/>
      <name val="宋体"/>
      <family val="3"/>
      <charset val="134"/>
    </font>
    <font>
      <sz val="11"/>
      <color rgb="FFFF0000"/>
      <name val="DengXian"/>
      <family val="3"/>
      <charset val="134"/>
      <scheme val="minor"/>
    </font>
    <font>
      <b/>
      <sz val="11"/>
      <color indexed="9"/>
      <name val="宋体"/>
      <family val="3"/>
      <charset val="134"/>
    </font>
    <font>
      <b/>
      <sz val="11"/>
      <color theme="3"/>
      <name val="DengXian"/>
      <family val="3"/>
      <charset val="134"/>
      <scheme val="minor"/>
    </font>
    <font>
      <sz val="11"/>
      <color indexed="60"/>
      <name val="宋体"/>
      <family val="3"/>
      <charset val="134"/>
    </font>
    <font>
      <sz val="11"/>
      <color indexed="62"/>
      <name val="宋体"/>
      <family val="3"/>
      <charset val="134"/>
    </font>
    <font>
      <b/>
      <sz val="11"/>
      <color indexed="56"/>
      <name val="宋体"/>
      <family val="3"/>
      <charset val="134"/>
    </font>
    <font>
      <b/>
      <sz val="11"/>
      <color indexed="54"/>
      <name val="宋体"/>
      <family val="3"/>
      <charset val="134"/>
    </font>
    <font>
      <sz val="11"/>
      <color indexed="20"/>
      <name val="宋体"/>
      <family val="3"/>
      <charset val="134"/>
    </font>
    <font>
      <i/>
      <sz val="11"/>
      <color indexed="23"/>
      <name val="宋体"/>
      <family val="3"/>
      <charset val="134"/>
    </font>
    <font>
      <sz val="11"/>
      <color indexed="52"/>
      <name val="宋体"/>
      <family val="3"/>
      <charset val="134"/>
    </font>
    <font>
      <b/>
      <sz val="11"/>
      <color indexed="52"/>
      <name val="宋体"/>
      <family val="3"/>
      <charset val="134"/>
    </font>
    <font>
      <b/>
      <sz val="11"/>
      <color theme="1"/>
      <name val="DengXian"/>
      <family val="3"/>
      <charset val="134"/>
      <scheme val="minor"/>
    </font>
    <font>
      <sz val="11"/>
      <color rgb="FF9C6500"/>
      <name val="DengXian"/>
      <family val="3"/>
      <charset val="134"/>
      <scheme val="minor"/>
    </font>
    <font>
      <b/>
      <sz val="11"/>
      <color rgb="FFFA7D00"/>
      <name val="DengXian"/>
      <family val="3"/>
      <charset val="134"/>
      <scheme val="minor"/>
    </font>
    <font>
      <b/>
      <sz val="11"/>
      <color indexed="63"/>
      <name val="宋体"/>
      <family val="3"/>
      <charset val="134"/>
    </font>
    <font>
      <b/>
      <sz val="11"/>
      <color indexed="8"/>
      <name val="宋体"/>
      <family val="3"/>
      <charset val="134"/>
    </font>
    <font>
      <b/>
      <sz val="11"/>
      <color theme="0"/>
      <name val="DengXian"/>
      <family val="3"/>
      <charset val="134"/>
      <scheme val="minor"/>
    </font>
    <font>
      <i/>
      <sz val="11"/>
      <color rgb="FF7F7F7F"/>
      <name val="DengXian"/>
      <family val="3"/>
      <charset val="134"/>
      <scheme val="minor"/>
    </font>
    <font>
      <sz val="11"/>
      <color rgb="FF9C0006"/>
      <name val="DengXian"/>
      <family val="3"/>
      <charset val="134"/>
      <scheme val="minor"/>
    </font>
    <font>
      <sz val="11"/>
      <color rgb="FF006100"/>
      <name val="DengXian"/>
      <family val="3"/>
      <charset val="134"/>
      <scheme val="minor"/>
    </font>
    <font>
      <sz val="11"/>
      <color rgb="FF3F3F76"/>
      <name val="DengXian"/>
      <family val="3"/>
      <charset val="134"/>
      <scheme val="minor"/>
    </font>
    <font>
      <b/>
      <sz val="15"/>
      <color indexed="54"/>
      <name val="宋体"/>
      <family val="3"/>
      <charset val="134"/>
    </font>
    <font>
      <sz val="18"/>
      <color indexed="54"/>
      <name val="宋体"/>
      <family val="3"/>
      <charset val="134"/>
    </font>
    <font>
      <b/>
      <sz val="13"/>
      <color theme="3"/>
      <name val="DengXian"/>
      <family val="3"/>
      <charset val="134"/>
      <scheme val="minor"/>
    </font>
    <font>
      <b/>
      <sz val="15"/>
      <color theme="3"/>
      <name val="DengXian"/>
      <family val="3"/>
      <charset val="134"/>
      <scheme val="minor"/>
    </font>
    <font>
      <b/>
      <sz val="13"/>
      <color indexed="54"/>
      <name val="宋体"/>
      <family val="3"/>
      <charset val="134"/>
    </font>
    <font>
      <sz val="10"/>
      <name val="Arial"/>
    </font>
    <font>
      <sz val="11"/>
      <color rgb="FFFA7D00"/>
      <name val="DengXian"/>
      <family val="3"/>
      <charset val="134"/>
      <scheme val="minor"/>
    </font>
    <font>
      <sz val="11"/>
      <color rgb="FF3F3F3F"/>
      <name val="DengXian"/>
      <family val="3"/>
      <charset val="134"/>
      <scheme val="minor"/>
    </font>
    <font>
      <sz val="14"/>
      <name val="Times New Roman"/>
    </font>
    <font>
      <vertAlign val="superscript"/>
      <sz val="10.5"/>
      <name val="Arial"/>
    </font>
    <font>
      <sz val="16"/>
      <name val="Times New Roman"/>
    </font>
    <font>
      <b/>
      <sz val="10.5"/>
      <name val="宋体"/>
      <family val="3"/>
      <charset val="134"/>
    </font>
    <font>
      <sz val="12"/>
      <name val="宋体"/>
      <family val="3"/>
      <charset val="134"/>
    </font>
    <font>
      <sz val="9"/>
      <name val="宋体"/>
      <family val="3"/>
      <charset val="134"/>
    </font>
  </fonts>
  <fills count="49">
    <fill>
      <patternFill patternType="none"/>
    </fill>
    <fill>
      <patternFill patternType="gray125"/>
    </fill>
    <fill>
      <patternFill patternType="solid">
        <fgColor theme="0"/>
        <bgColor indexed="64"/>
      </patternFill>
    </fill>
    <fill>
      <patternFill patternType="solid">
        <fgColor indexed="29"/>
        <bgColor indexed="64"/>
      </patternFill>
    </fill>
    <fill>
      <patternFill patternType="solid">
        <fgColor indexed="49"/>
        <bgColor indexed="64"/>
      </patternFill>
    </fill>
    <fill>
      <patternFill patternType="solid">
        <fgColor indexed="30"/>
        <bgColor indexed="64"/>
      </patternFill>
    </fill>
    <fill>
      <patternFill patternType="solid">
        <fgColor indexed="51"/>
        <bgColor indexed="64"/>
      </patternFill>
    </fill>
    <fill>
      <patternFill patternType="solid">
        <fgColor indexed="9"/>
        <bgColor indexed="64"/>
      </patternFill>
    </fill>
    <fill>
      <patternFill patternType="solid">
        <fgColor indexed="43"/>
        <bgColor indexed="64"/>
      </patternFill>
    </fill>
    <fill>
      <patternFill patternType="solid">
        <fgColor indexed="26"/>
        <bgColor indexed="64"/>
      </patternFill>
    </fill>
    <fill>
      <patternFill patternType="solid">
        <fgColor indexed="27"/>
        <bgColor indexed="64"/>
      </patternFill>
    </fill>
    <fill>
      <patternFill patternType="solid">
        <fgColor indexed="47"/>
        <bgColor indexed="64"/>
      </patternFill>
    </fill>
    <fill>
      <patternFill patternType="solid">
        <fgColor indexed="31"/>
        <bgColor indexed="64"/>
      </patternFill>
    </fill>
    <fill>
      <patternFill patternType="solid">
        <fgColor theme="6" tint="0.79995117038483843"/>
        <bgColor indexed="64"/>
      </patternFill>
    </fill>
    <fill>
      <patternFill patternType="solid">
        <fgColor indexed="45"/>
        <bgColor indexed="64"/>
      </patternFill>
    </fill>
    <fill>
      <patternFill patternType="solid">
        <fgColor theme="9" tint="0.79995117038483843"/>
        <bgColor indexed="64"/>
      </patternFill>
    </fill>
    <fill>
      <patternFill patternType="solid">
        <fgColor indexed="42"/>
        <bgColor indexed="64"/>
      </patternFill>
    </fill>
    <fill>
      <patternFill patternType="solid">
        <fgColor theme="7" tint="0.79995117038483843"/>
        <bgColor indexed="64"/>
      </patternFill>
    </fill>
    <fill>
      <patternFill patternType="solid">
        <fgColor indexed="46"/>
        <bgColor indexed="64"/>
      </patternFill>
    </fill>
    <fill>
      <patternFill patternType="solid">
        <fgColor theme="4" tint="0.79995117038483843"/>
        <bgColor indexed="64"/>
      </patternFill>
    </fill>
    <fill>
      <patternFill patternType="solid">
        <fgColor theme="9" tint="0.39994506668294322"/>
        <bgColor indexed="64"/>
      </patternFill>
    </fill>
    <fill>
      <patternFill patternType="solid">
        <fgColor theme="4" tint="0.39994506668294322"/>
        <bgColor indexed="64"/>
      </patternFill>
    </fill>
    <fill>
      <patternFill patternType="solid">
        <fgColor theme="8" tint="0.79995117038483843"/>
        <bgColor indexed="64"/>
      </patternFill>
    </fill>
    <fill>
      <patternFill patternType="solid">
        <fgColor indexed="44"/>
        <bgColor indexed="64"/>
      </patternFill>
    </fill>
    <fill>
      <patternFill patternType="solid">
        <fgColor indexed="11"/>
        <bgColor indexed="64"/>
      </patternFill>
    </fill>
    <fill>
      <patternFill patternType="solid">
        <fgColor indexed="55"/>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7" tint="0.39994506668294322"/>
        <bgColor indexed="64"/>
      </patternFill>
    </fill>
    <fill>
      <patternFill patternType="solid">
        <fgColor indexed="52"/>
        <bgColor indexed="64"/>
      </patternFill>
    </fill>
    <fill>
      <patternFill patternType="solid">
        <fgColor theme="7" tint="0.59999389629810485"/>
        <bgColor indexed="64"/>
      </patternFill>
    </fill>
    <fill>
      <patternFill patternType="solid">
        <fgColor indexed="22"/>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indexed="57"/>
        <bgColor indexed="64"/>
      </patternFill>
    </fill>
    <fill>
      <patternFill patternType="solid">
        <fgColor theme="5" tint="0.39994506668294322"/>
        <bgColor indexed="64"/>
      </patternFill>
    </fill>
    <fill>
      <patternFill patternType="solid">
        <fgColor theme="5" tint="0.59999389629810485"/>
        <bgColor indexed="64"/>
      </patternFill>
    </fill>
    <fill>
      <patternFill patternType="solid">
        <fgColor theme="8" tint="0.39994506668294322"/>
        <bgColor indexed="64"/>
      </patternFill>
    </fill>
    <fill>
      <patternFill patternType="solid">
        <fgColor theme="5" tint="0.79995117038483843"/>
        <bgColor indexed="64"/>
      </patternFill>
    </fill>
    <fill>
      <patternFill patternType="solid">
        <fgColor theme="8" tint="0.59999389629810485"/>
        <bgColor indexed="64"/>
      </patternFill>
    </fill>
    <fill>
      <patternFill patternType="solid">
        <fgColor theme="5"/>
        <bgColor indexed="64"/>
      </patternFill>
    </fill>
    <fill>
      <patternFill patternType="solid">
        <fgColor rgb="FFA5A5A5"/>
        <bgColor indexed="64"/>
      </patternFill>
    </fill>
    <fill>
      <patternFill patternType="solid">
        <fgColor rgb="FFFFC7CE"/>
        <bgColor indexed="64"/>
      </patternFill>
    </fill>
    <fill>
      <patternFill patternType="solid">
        <fgColor rgb="FFC6EFCE"/>
        <bgColor indexed="64"/>
      </patternFill>
    </fill>
    <fill>
      <patternFill patternType="solid">
        <fgColor indexed="10"/>
        <bgColor indexed="64"/>
      </patternFill>
    </fill>
    <fill>
      <patternFill patternType="solid">
        <fgColor indexed="36"/>
        <bgColor indexed="64"/>
      </patternFill>
    </fill>
    <fill>
      <patternFill patternType="solid">
        <fgColor indexed="62"/>
        <bgColor indexed="64"/>
      </patternFill>
    </fill>
    <fill>
      <patternFill patternType="solid">
        <fgColor indexed="53"/>
        <bgColor indexed="64"/>
      </patternFill>
    </fill>
    <fill>
      <patternFill patternType="solid">
        <fgColor theme="4"/>
        <bgColor indexed="64"/>
      </patternFill>
    </fill>
  </fills>
  <borders count="4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top/>
      <bottom style="medium">
        <color auto="1"/>
      </bottom>
      <diagonal/>
    </border>
    <border>
      <left style="thin">
        <color auto="1"/>
      </left>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style="double">
        <color indexed="63"/>
      </left>
      <right style="double">
        <color indexed="63"/>
      </right>
      <top style="double">
        <color indexed="63"/>
      </top>
      <bottom style="double">
        <color indexed="63"/>
      </bottom>
      <diagonal/>
    </border>
    <border>
      <left/>
      <right/>
      <top/>
      <bottom style="medium">
        <color theme="4" tint="0.39994506668294322"/>
      </bottom>
      <diagonal/>
    </border>
    <border>
      <left style="thin">
        <color indexed="23"/>
      </left>
      <right style="thin">
        <color indexed="23"/>
      </right>
      <top style="thin">
        <color indexed="23"/>
      </top>
      <bottom style="thin">
        <color indexed="23"/>
      </bottom>
      <diagonal/>
    </border>
    <border>
      <left/>
      <right/>
      <top/>
      <bottom style="medium">
        <color indexed="30"/>
      </bottom>
      <diagonal/>
    </border>
    <border>
      <left/>
      <right/>
      <top/>
      <bottom style="medium">
        <color indexed="44"/>
      </bottom>
      <diagonal/>
    </border>
    <border>
      <left/>
      <right/>
      <top/>
      <bottom style="double">
        <color indexed="5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double">
        <color rgb="FF3F3F3F"/>
      </left>
      <right style="double">
        <color rgb="FF3F3F3F"/>
      </right>
      <top style="double">
        <color rgb="FF3F3F3F"/>
      </top>
      <bottom style="double">
        <color rgb="FF3F3F3F"/>
      </bottom>
      <diagonal/>
    </border>
    <border>
      <left/>
      <right/>
      <top/>
      <bottom style="thick">
        <color indexed="49"/>
      </bottom>
      <diagonal/>
    </border>
    <border>
      <left/>
      <right/>
      <top/>
      <bottom style="thick">
        <color theme="4" tint="0.499984740745262"/>
      </bottom>
      <diagonal/>
    </border>
    <border>
      <left/>
      <right/>
      <top/>
      <bottom style="thick">
        <color theme="4"/>
      </bottom>
      <diagonal/>
    </border>
    <border>
      <left/>
      <right/>
      <top/>
      <bottom style="thick">
        <color indexed="44"/>
      </bottom>
      <diagonal/>
    </border>
    <border>
      <left/>
      <right/>
      <top/>
      <bottom style="double">
        <color rgb="FFFF8001"/>
      </bottom>
      <diagonal/>
    </border>
    <border>
      <left/>
      <right/>
      <top style="thin">
        <color indexed="49"/>
      </top>
      <bottom style="double">
        <color indexed="49"/>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5186">
    <xf numFmtId="0" fontId="0" fillId="0" borderId="0"/>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3" fillId="19" borderId="0" applyNumberFormat="0" applyBorder="0" applyAlignment="0" applyProtection="0">
      <alignment vertical="center"/>
    </xf>
    <xf numFmtId="0" fontId="21" fillId="0" borderId="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11" borderId="0" applyNumberFormat="0" applyBorder="0" applyAlignment="0" applyProtection="0">
      <alignment vertical="center"/>
    </xf>
    <xf numFmtId="0" fontId="23" fillId="0" borderId="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18" borderId="0" applyNumberFormat="0" applyBorder="0" applyAlignment="0" applyProtection="0">
      <alignment vertical="center"/>
    </xf>
    <xf numFmtId="0" fontId="63" fillId="0" borderId="0"/>
    <xf numFmtId="0" fontId="63" fillId="0" borderId="0"/>
    <xf numFmtId="0" fontId="21" fillId="0" borderId="0"/>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0" fillId="34"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5" fillId="27" borderId="0" applyNumberFormat="0" applyBorder="0" applyAlignment="0" applyProtection="0">
      <alignment vertical="center"/>
    </xf>
    <xf numFmtId="0" fontId="23" fillId="3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3" fillId="19"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0" borderId="0"/>
    <xf numFmtId="0" fontId="21" fillId="0" borderId="0"/>
    <xf numFmtId="0" fontId="63" fillId="0" borderId="0"/>
    <xf numFmtId="0" fontId="63" fillId="0" borderId="0"/>
    <xf numFmtId="0" fontId="23" fillId="17" borderId="0" applyNumberFormat="0" applyBorder="0" applyAlignment="0" applyProtection="0">
      <alignment vertical="center"/>
    </xf>
    <xf numFmtId="0" fontId="21" fillId="0" borderId="0"/>
    <xf numFmtId="0" fontId="21" fillId="0" borderId="0"/>
    <xf numFmtId="0" fontId="25" fillId="35"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3" fillId="0" borderId="0">
      <alignment vertical="center"/>
    </xf>
    <xf numFmtId="0" fontId="40" fillId="31" borderId="25" applyNumberFormat="0" applyAlignment="0" applyProtection="0">
      <alignment vertical="center"/>
    </xf>
    <xf numFmtId="0" fontId="20" fillId="3"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0" borderId="0">
      <alignment vertical="center"/>
    </xf>
    <xf numFmtId="0" fontId="6" fillId="0" borderId="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22" fillId="0" borderId="0" applyNumberForma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3" fillId="0" borderId="0">
      <alignment vertical="center"/>
    </xf>
    <xf numFmtId="0" fontId="21" fillId="0" borderId="0"/>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0" borderId="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lignment vertical="center"/>
    </xf>
    <xf numFmtId="0" fontId="23" fillId="0" borderId="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0" borderId="0">
      <alignment vertical="center"/>
    </xf>
    <xf numFmtId="0" fontId="6" fillId="0" borderId="0">
      <alignment vertical="center"/>
    </xf>
    <xf numFmtId="0" fontId="63" fillId="0" borderId="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3" fillId="13"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4" fillId="0" borderId="20" applyNumberFormat="0" applyFill="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4"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4"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1" fillId="0" borderId="0"/>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3" fillId="13" borderId="0" applyNumberFormat="0" applyBorder="0" applyAlignment="0" applyProtection="0">
      <alignment vertical="center"/>
    </xf>
    <xf numFmtId="0" fontId="25" fillId="21" borderId="0" applyNumberFormat="0" applyBorder="0" applyAlignment="0" applyProtection="0">
      <alignment vertical="center"/>
    </xf>
    <xf numFmtId="0" fontId="6" fillId="12" borderId="0" applyNumberFormat="0" applyBorder="0" applyAlignment="0" applyProtection="0">
      <alignment vertical="center"/>
    </xf>
    <xf numFmtId="0" fontId="21" fillId="0" borderId="0"/>
    <xf numFmtId="0" fontId="21" fillId="0" borderId="0"/>
    <xf numFmtId="0" fontId="63" fillId="0" borderId="0">
      <alignment vertical="center"/>
    </xf>
    <xf numFmtId="0" fontId="21" fillId="0" borderId="0"/>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3" fillId="13" borderId="0" applyNumberFormat="0" applyBorder="0" applyAlignment="0" applyProtection="0">
      <alignment vertical="center"/>
    </xf>
    <xf numFmtId="0" fontId="25" fillId="21" borderId="0" applyNumberFormat="0" applyBorder="0" applyAlignment="0" applyProtection="0">
      <alignment vertical="center"/>
    </xf>
    <xf numFmtId="0" fontId="6" fillId="12" borderId="0" applyNumberFormat="0" applyBorder="0" applyAlignment="0" applyProtection="0">
      <alignment vertical="center"/>
    </xf>
    <xf numFmtId="0" fontId="21" fillId="0" borderId="0"/>
    <xf numFmtId="0" fontId="25" fillId="2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3" fillId="13" borderId="0" applyNumberFormat="0" applyBorder="0" applyAlignment="0" applyProtection="0">
      <alignment vertical="center"/>
    </xf>
    <xf numFmtId="0" fontId="25" fillId="21" borderId="0" applyNumberFormat="0" applyBorder="0" applyAlignment="0" applyProtection="0">
      <alignment vertical="center"/>
    </xf>
    <xf numFmtId="0" fontId="6" fillId="12" borderId="0" applyNumberFormat="0" applyBorder="0" applyAlignment="0" applyProtection="0">
      <alignment vertical="center"/>
    </xf>
    <xf numFmtId="0" fontId="21" fillId="0" borderId="0"/>
    <xf numFmtId="0" fontId="63" fillId="0" borderId="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3" fillId="13" borderId="0" applyNumberFormat="0" applyBorder="0" applyAlignment="0" applyProtection="0">
      <alignment vertical="center"/>
    </xf>
    <xf numFmtId="0" fontId="25" fillId="21" borderId="0" applyNumberFormat="0" applyBorder="0" applyAlignment="0" applyProtection="0">
      <alignment vertical="center"/>
    </xf>
    <xf numFmtId="0" fontId="6" fillId="12" borderId="0" applyNumberFormat="0" applyBorder="0" applyAlignment="0" applyProtection="0">
      <alignment vertical="center"/>
    </xf>
    <xf numFmtId="0" fontId="21" fillId="0" borderId="0"/>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3" fillId="0" borderId="0"/>
    <xf numFmtId="0" fontId="21" fillId="0" borderId="0"/>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3" fillId="0" borderId="0">
      <alignment vertical="center"/>
    </xf>
    <xf numFmtId="0" fontId="21" fillId="0" borderId="0"/>
    <xf numFmtId="0" fontId="21" fillId="0" borderId="0"/>
    <xf numFmtId="0" fontId="21" fillId="0" borderId="0"/>
    <xf numFmtId="0" fontId="21" fillId="0" borderId="0"/>
    <xf numFmtId="0" fontId="21" fillId="0" borderId="0"/>
    <xf numFmtId="0" fontId="63" fillId="0" borderId="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3" fillId="13" borderId="0" applyNumberFormat="0" applyBorder="0" applyAlignment="0" applyProtection="0">
      <alignment vertical="center"/>
    </xf>
    <xf numFmtId="0" fontId="25" fillId="21" borderId="0" applyNumberFormat="0" applyBorder="0" applyAlignment="0" applyProtection="0">
      <alignment vertical="center"/>
    </xf>
    <xf numFmtId="0" fontId="6" fillId="12" borderId="0" applyNumberFormat="0" applyBorder="0" applyAlignment="0" applyProtection="0">
      <alignment vertical="center"/>
    </xf>
    <xf numFmtId="0" fontId="21" fillId="0" borderId="0"/>
    <xf numFmtId="0" fontId="25" fillId="21"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1" fillId="0" borderId="0"/>
    <xf numFmtId="0" fontId="21" fillId="0" borderId="0"/>
    <xf numFmtId="0" fontId="25" fillId="21"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5" fillId="27" borderId="0" applyNumberFormat="0" applyBorder="0" applyAlignment="0" applyProtection="0">
      <alignment vertical="center"/>
    </xf>
    <xf numFmtId="0" fontId="23" fillId="3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3" fillId="19" borderId="0" applyNumberFormat="0" applyBorder="0" applyAlignment="0" applyProtection="0">
      <alignment vertical="center"/>
    </xf>
    <xf numFmtId="0" fontId="21" fillId="0" borderId="0"/>
    <xf numFmtId="0" fontId="21" fillId="0" borderId="0"/>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3" fillId="3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3" fillId="19" borderId="0" applyNumberFormat="0" applyBorder="0" applyAlignment="0" applyProtection="0">
      <alignment vertical="center"/>
    </xf>
    <xf numFmtId="0" fontId="25" fillId="40" borderId="0" applyNumberFormat="0" applyBorder="0" applyAlignment="0" applyProtection="0">
      <alignment vertical="center"/>
    </xf>
    <xf numFmtId="0" fontId="21" fillId="0" borderId="0"/>
    <xf numFmtId="0" fontId="21" fillId="0" borderId="0"/>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3" fillId="19" borderId="0" applyNumberFormat="0" applyBorder="0" applyAlignment="0" applyProtection="0">
      <alignment vertical="center"/>
    </xf>
    <xf numFmtId="0" fontId="25" fillId="0" borderId="0" applyNumberFormat="0" applyFill="0" applyBorder="0" applyAlignment="0" applyProtection="0">
      <alignment vertical="center"/>
    </xf>
    <xf numFmtId="0" fontId="21" fillId="0" borderId="0"/>
    <xf numFmtId="0" fontId="21" fillId="0" borderId="0"/>
    <xf numFmtId="0" fontId="63" fillId="0" borderId="0"/>
    <xf numFmtId="0" fontId="63" fillId="0" borderId="0"/>
    <xf numFmtId="0" fontId="6" fillId="3"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1" fillId="0" borderId="0"/>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5" fillId="0" borderId="0" applyNumberFormat="0" applyFill="0" applyBorder="0" applyAlignment="0" applyProtection="0">
      <alignment vertical="center"/>
    </xf>
    <xf numFmtId="0" fontId="21" fillId="0" borderId="0"/>
    <xf numFmtId="0" fontId="21" fillId="0" borderId="0"/>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5" fillId="0" borderId="0" applyNumberFormat="0" applyFill="0" applyBorder="0" applyAlignment="0" applyProtection="0">
      <alignment vertical="center"/>
    </xf>
    <xf numFmtId="0" fontId="21" fillId="0" borderId="0"/>
    <xf numFmtId="0" fontId="21" fillId="0" borderId="0"/>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5" fillId="0" borderId="0" applyNumberFormat="0" applyFill="0" applyBorder="0" applyAlignment="0" applyProtection="0">
      <alignment vertical="center"/>
    </xf>
    <xf numFmtId="0" fontId="21" fillId="0" borderId="0"/>
    <xf numFmtId="0" fontId="21" fillId="0" borderId="0"/>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5" fillId="0" borderId="0" applyNumberFormat="0" applyFill="0" applyBorder="0" applyAlignment="0" applyProtection="0">
      <alignment vertical="center"/>
    </xf>
    <xf numFmtId="0" fontId="21" fillId="0" borderId="0"/>
    <xf numFmtId="0" fontId="21" fillId="0" borderId="0"/>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5" fillId="0" borderId="0" applyNumberFormat="0" applyFill="0" applyBorder="0" applyAlignment="0" applyProtection="0">
      <alignment vertical="center"/>
    </xf>
    <xf numFmtId="0" fontId="21" fillId="0" borderId="0"/>
    <xf numFmtId="0" fontId="21" fillId="0" borderId="0"/>
    <xf numFmtId="0" fontId="63" fillId="0" borderId="0"/>
    <xf numFmtId="0" fontId="63" fillId="0" borderId="0"/>
    <xf numFmtId="0" fontId="25" fillId="37" borderId="0" applyNumberFormat="0" applyBorder="0" applyAlignment="0" applyProtection="0">
      <alignment vertical="center"/>
    </xf>
    <xf numFmtId="0" fontId="6" fillId="3"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1" fillId="0" borderId="0"/>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5" fillId="0" borderId="0" applyNumberFormat="0" applyFill="0" applyBorder="0" applyAlignment="0" applyProtection="0">
      <alignment vertical="center"/>
    </xf>
    <xf numFmtId="0" fontId="21" fillId="0" borderId="0"/>
    <xf numFmtId="0" fontId="21" fillId="0" borderId="0"/>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1" fillId="0" borderId="0"/>
    <xf numFmtId="0" fontId="21" fillId="0" borderId="0"/>
    <xf numFmtId="0" fontId="63" fillId="0" borderId="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5" borderId="0" applyNumberFormat="0" applyBorder="0" applyAlignment="0" applyProtection="0">
      <alignment vertical="center"/>
    </xf>
    <xf numFmtId="0" fontId="21" fillId="0" borderId="0"/>
    <xf numFmtId="0" fontId="21" fillId="0" borderId="0"/>
    <xf numFmtId="0" fontId="6" fillId="8"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5" borderId="0" applyNumberFormat="0" applyBorder="0" applyAlignment="0" applyProtection="0">
      <alignment vertical="center"/>
    </xf>
    <xf numFmtId="0" fontId="21" fillId="0" borderId="0"/>
    <xf numFmtId="0" fontId="21" fillId="0" borderId="0"/>
    <xf numFmtId="0" fontId="6" fillId="8"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5" borderId="0" applyNumberFormat="0" applyBorder="0" applyAlignment="0" applyProtection="0">
      <alignment vertical="center"/>
    </xf>
    <xf numFmtId="0" fontId="21" fillId="0" borderId="0"/>
    <xf numFmtId="0" fontId="21" fillId="0" borderId="0"/>
    <xf numFmtId="0" fontId="63" fillId="0" borderId="0"/>
    <xf numFmtId="0" fontId="63" fillId="0" borderId="0"/>
    <xf numFmtId="0" fontId="25" fillId="37" borderId="0" applyNumberFormat="0" applyBorder="0" applyAlignment="0" applyProtection="0">
      <alignment vertical="center"/>
    </xf>
    <xf numFmtId="0" fontId="23" fillId="30" borderId="0" applyNumberFormat="0" applyBorder="0" applyAlignment="0" applyProtection="0">
      <alignment vertical="center"/>
    </xf>
    <xf numFmtId="0" fontId="6" fillId="3"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0" borderId="0" applyNumberFormat="0" applyBorder="0" applyAlignment="0" applyProtection="0">
      <alignment vertical="center"/>
    </xf>
    <xf numFmtId="0" fontId="21" fillId="0" borderId="0"/>
    <xf numFmtId="0" fontId="6" fillId="8"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5" borderId="0" applyNumberFormat="0" applyBorder="0" applyAlignment="0" applyProtection="0">
      <alignment vertical="center"/>
    </xf>
    <xf numFmtId="0" fontId="21" fillId="0" borderId="0"/>
    <xf numFmtId="0" fontId="21" fillId="0" borderId="0"/>
    <xf numFmtId="0" fontId="6" fillId="8"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5" borderId="0" applyNumberFormat="0" applyBorder="0" applyAlignment="0" applyProtection="0">
      <alignment vertical="center"/>
    </xf>
    <xf numFmtId="0" fontId="21" fillId="0" borderId="0"/>
    <xf numFmtId="0" fontId="21" fillId="0" borderId="0"/>
    <xf numFmtId="0" fontId="23" fillId="17" borderId="0" applyNumberFormat="0" applyBorder="0" applyAlignment="0" applyProtection="0">
      <alignment vertical="center"/>
    </xf>
    <xf numFmtId="0" fontId="6" fillId="8"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5" borderId="0" applyNumberFormat="0" applyBorder="0" applyAlignment="0" applyProtection="0">
      <alignment vertical="center"/>
    </xf>
    <xf numFmtId="0" fontId="21" fillId="0" borderId="0"/>
    <xf numFmtId="0" fontId="21" fillId="0" borderId="0"/>
    <xf numFmtId="0" fontId="23" fillId="17"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0" fillId="5" borderId="0" applyNumberFormat="0" applyBorder="0" applyAlignment="0" applyProtection="0">
      <alignment vertical="center"/>
    </xf>
    <xf numFmtId="0" fontId="21" fillId="0" borderId="0"/>
    <xf numFmtId="0" fontId="21" fillId="0" borderId="0"/>
    <xf numFmtId="0" fontId="23" fillId="17" borderId="0" applyNumberFormat="0" applyBorder="0" applyAlignment="0" applyProtection="0">
      <alignment vertical="center"/>
    </xf>
    <xf numFmtId="0" fontId="25" fillId="35"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0" fillId="5" borderId="0" applyNumberFormat="0" applyBorder="0" applyAlignment="0" applyProtection="0">
      <alignment vertical="center"/>
    </xf>
    <xf numFmtId="0" fontId="21" fillId="0" borderId="0"/>
    <xf numFmtId="0" fontId="21" fillId="0" borderId="0"/>
    <xf numFmtId="0" fontId="63" fillId="0" borderId="0"/>
    <xf numFmtId="0" fontId="63" fillId="0" borderId="0"/>
    <xf numFmtId="0" fontId="25" fillId="37" borderId="0" applyNumberFormat="0" applyBorder="0" applyAlignment="0" applyProtection="0">
      <alignment vertical="center"/>
    </xf>
    <xf numFmtId="0" fontId="23" fillId="30"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3" fillId="13" borderId="0" applyNumberFormat="0" applyBorder="0" applyAlignment="0" applyProtection="0">
      <alignment vertical="center"/>
    </xf>
    <xf numFmtId="0" fontId="6" fillId="10" borderId="0" applyNumberFormat="0" applyBorder="0" applyAlignment="0" applyProtection="0">
      <alignment vertical="center"/>
    </xf>
    <xf numFmtId="0" fontId="21" fillId="0" borderId="0"/>
    <xf numFmtId="0" fontId="23" fillId="17" borderId="0" applyNumberFormat="0" applyBorder="0" applyAlignment="0" applyProtection="0">
      <alignment vertical="center"/>
    </xf>
    <xf numFmtId="0" fontId="21" fillId="0" borderId="0"/>
    <xf numFmtId="0" fontId="21" fillId="0" borderId="0"/>
    <xf numFmtId="0" fontId="23" fillId="17" borderId="0" applyNumberFormat="0" applyBorder="0" applyAlignment="0" applyProtection="0">
      <alignment vertical="center"/>
    </xf>
    <xf numFmtId="0" fontId="21" fillId="0" borderId="0"/>
    <xf numFmtId="0" fontId="21" fillId="0" borderId="0"/>
    <xf numFmtId="0" fontId="23" fillId="17" borderId="0" applyNumberFormat="0" applyBorder="0" applyAlignment="0" applyProtection="0">
      <alignment vertical="center"/>
    </xf>
    <xf numFmtId="0" fontId="21" fillId="0" borderId="0"/>
    <xf numFmtId="0" fontId="21" fillId="0" borderId="0"/>
    <xf numFmtId="0" fontId="23" fillId="17" borderId="0" applyNumberFormat="0" applyBorder="0" applyAlignment="0" applyProtection="0">
      <alignment vertical="center"/>
    </xf>
    <xf numFmtId="0" fontId="21" fillId="0" borderId="0"/>
    <xf numFmtId="0" fontId="21" fillId="0" borderId="0"/>
    <xf numFmtId="0" fontId="63" fillId="0" borderId="0"/>
    <xf numFmtId="0" fontId="63" fillId="0" borderId="0"/>
    <xf numFmtId="0" fontId="25" fillId="37" borderId="0" applyNumberFormat="0" applyBorder="0" applyAlignment="0" applyProtection="0">
      <alignment vertical="center"/>
    </xf>
    <xf numFmtId="0" fontId="23" fillId="30"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3" fillId="13" borderId="0" applyNumberFormat="0" applyBorder="0" applyAlignment="0" applyProtection="0">
      <alignment vertical="center"/>
    </xf>
    <xf numFmtId="0" fontId="6" fillId="10" borderId="0" applyNumberFormat="0" applyBorder="0" applyAlignment="0" applyProtection="0">
      <alignment vertical="center"/>
    </xf>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5" fillId="0" borderId="0" applyNumberFormat="0" applyFill="0" applyBorder="0" applyAlignment="0" applyProtection="0">
      <alignment vertical="center"/>
    </xf>
    <xf numFmtId="0" fontId="21" fillId="0" borderId="0"/>
    <xf numFmtId="0" fontId="21" fillId="0" borderId="0"/>
    <xf numFmtId="0" fontId="63" fillId="0" borderId="0"/>
    <xf numFmtId="0" fontId="25" fillId="0" borderId="0" applyNumberFormat="0" applyFill="0" applyBorder="0" applyAlignment="0" applyProtection="0">
      <alignment vertical="center"/>
    </xf>
    <xf numFmtId="0" fontId="21" fillId="0" borderId="0"/>
    <xf numFmtId="0" fontId="21" fillId="0" borderId="0"/>
    <xf numFmtId="0" fontId="63" fillId="0" borderId="0"/>
    <xf numFmtId="0" fontId="63" fillId="0" borderId="0"/>
    <xf numFmtId="0" fontId="23" fillId="30"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3" fillId="13" borderId="0" applyNumberFormat="0" applyBorder="0" applyAlignment="0" applyProtection="0">
      <alignment vertical="center"/>
    </xf>
    <xf numFmtId="0" fontId="6" fillId="10" borderId="0" applyNumberFormat="0" applyBorder="0" applyAlignment="0" applyProtection="0">
      <alignment vertical="center"/>
    </xf>
    <xf numFmtId="0" fontId="21" fillId="0" borderId="0"/>
    <xf numFmtId="0" fontId="63" fillId="0" borderId="0"/>
    <xf numFmtId="0" fontId="25" fillId="0" borderId="0" applyNumberFormat="0" applyFill="0" applyBorder="0" applyAlignment="0" applyProtection="0">
      <alignment vertical="center"/>
    </xf>
    <xf numFmtId="0" fontId="21" fillId="0" borderId="0"/>
    <xf numFmtId="0" fontId="21" fillId="0" borderId="0"/>
    <xf numFmtId="0" fontId="63" fillId="0" borderId="0"/>
    <xf numFmtId="0" fontId="25" fillId="0" borderId="0" applyNumberFormat="0" applyFill="0" applyBorder="0" applyAlignment="0" applyProtection="0">
      <alignment vertical="center"/>
    </xf>
    <xf numFmtId="0" fontId="21" fillId="0" borderId="0"/>
    <xf numFmtId="0" fontId="21" fillId="0" borderId="0"/>
    <xf numFmtId="0" fontId="63" fillId="0" borderId="0"/>
    <xf numFmtId="0" fontId="25" fillId="0" borderId="0" applyNumberFormat="0" applyFill="0" applyBorder="0" applyAlignment="0" applyProtection="0">
      <alignment vertical="center"/>
    </xf>
    <xf numFmtId="0" fontId="21" fillId="0" borderId="0"/>
    <xf numFmtId="0" fontId="21" fillId="0" borderId="0"/>
    <xf numFmtId="0" fontId="63" fillId="0" borderId="0"/>
    <xf numFmtId="0" fontId="25" fillId="0" borderId="0" applyNumberFormat="0" applyFill="0" applyBorder="0" applyAlignment="0" applyProtection="0">
      <alignment vertical="center"/>
    </xf>
    <xf numFmtId="0" fontId="21" fillId="0" borderId="0"/>
    <xf numFmtId="0" fontId="21" fillId="0" borderId="0"/>
    <xf numFmtId="0" fontId="63" fillId="0" borderId="0"/>
    <xf numFmtId="0" fontId="63" fillId="0" borderId="0"/>
    <xf numFmtId="0" fontId="25" fillId="0" borderId="0" applyNumberFormat="0" applyFill="0" applyBorder="0" applyAlignment="0" applyProtection="0">
      <alignment vertical="center"/>
    </xf>
    <xf numFmtId="0" fontId="21" fillId="0" borderId="0"/>
    <xf numFmtId="0" fontId="21" fillId="0" borderId="0"/>
    <xf numFmtId="0" fontId="63" fillId="0" borderId="0"/>
    <xf numFmtId="0" fontId="63" fillId="0" borderId="0"/>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3" fillId="13" borderId="0" applyNumberFormat="0" applyBorder="0" applyAlignment="0" applyProtection="0">
      <alignment vertical="center"/>
    </xf>
    <xf numFmtId="0" fontId="6" fillId="10" borderId="0" applyNumberFormat="0" applyBorder="0" applyAlignment="0" applyProtection="0">
      <alignment vertical="center"/>
    </xf>
    <xf numFmtId="0" fontId="21" fillId="0" borderId="0"/>
    <xf numFmtId="0" fontId="63" fillId="0" borderId="0"/>
    <xf numFmtId="0" fontId="63" fillId="0" borderId="0"/>
    <xf numFmtId="0" fontId="25" fillId="0" borderId="0" applyNumberFormat="0" applyFill="0" applyBorder="0" applyAlignment="0" applyProtection="0">
      <alignment vertical="center"/>
    </xf>
    <xf numFmtId="0" fontId="21" fillId="0" borderId="0"/>
    <xf numFmtId="0" fontId="21" fillId="0" borderId="0"/>
    <xf numFmtId="0" fontId="63" fillId="0" borderId="0"/>
    <xf numFmtId="0" fontId="63" fillId="0" borderId="0"/>
    <xf numFmtId="0" fontId="21" fillId="0" borderId="0"/>
    <xf numFmtId="0" fontId="21" fillId="0" borderId="0"/>
    <xf numFmtId="0" fontId="63" fillId="0" borderId="0"/>
    <xf numFmtId="0" fontId="63" fillId="0" borderId="0"/>
    <xf numFmtId="0" fontId="21" fillId="0" borderId="0"/>
    <xf numFmtId="0" fontId="21" fillId="0" borderId="0"/>
    <xf numFmtId="0" fontId="63" fillId="0" borderId="0"/>
    <xf numFmtId="0" fontId="63" fillId="0" borderId="0"/>
    <xf numFmtId="0" fontId="21" fillId="0" borderId="0"/>
    <xf numFmtId="0" fontId="21" fillId="0" borderId="0"/>
    <xf numFmtId="0" fontId="63" fillId="0" borderId="0"/>
    <xf numFmtId="0" fontId="63" fillId="0" borderId="0"/>
    <xf numFmtId="0" fontId="21" fillId="0" borderId="0"/>
    <xf numFmtId="0" fontId="21" fillId="0" borderId="0"/>
    <xf numFmtId="0" fontId="63" fillId="0" borderId="0"/>
    <xf numFmtId="0" fontId="63" fillId="0" borderId="0"/>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21" fillId="0" borderId="0"/>
    <xf numFmtId="0" fontId="63" fillId="0" borderId="0"/>
    <xf numFmtId="0" fontId="63" fillId="0" borderId="0"/>
    <xf numFmtId="0" fontId="21" fillId="0" borderId="0"/>
    <xf numFmtId="0" fontId="63" fillId="0" borderId="0"/>
    <xf numFmtId="0" fontId="23" fillId="22" borderId="0" applyNumberFormat="0" applyBorder="0" applyAlignment="0" applyProtection="0">
      <alignment vertical="center"/>
    </xf>
    <xf numFmtId="0" fontId="6" fillId="0" borderId="0">
      <alignment vertical="center"/>
    </xf>
    <xf numFmtId="0" fontId="63" fillId="0" borderId="0"/>
    <xf numFmtId="0" fontId="63" fillId="0" borderId="0"/>
    <xf numFmtId="0" fontId="21" fillId="0" borderId="0"/>
    <xf numFmtId="0" fontId="63" fillId="0" borderId="0"/>
    <xf numFmtId="0" fontId="23" fillId="22" borderId="0" applyNumberFormat="0" applyBorder="0" applyAlignment="0" applyProtection="0">
      <alignment vertical="center"/>
    </xf>
    <xf numFmtId="0" fontId="63" fillId="0" borderId="0"/>
    <xf numFmtId="0" fontId="63" fillId="0" borderId="0"/>
    <xf numFmtId="0" fontId="63" fillId="0" borderId="0"/>
    <xf numFmtId="0" fontId="21" fillId="0" borderId="0"/>
    <xf numFmtId="0" fontId="63" fillId="0" borderId="0"/>
    <xf numFmtId="0" fontId="23" fillId="22" borderId="0" applyNumberFormat="0" applyBorder="0" applyAlignment="0" applyProtection="0">
      <alignment vertical="center"/>
    </xf>
    <xf numFmtId="0" fontId="63" fillId="0" borderId="0"/>
    <xf numFmtId="0" fontId="63" fillId="0" borderId="0"/>
    <xf numFmtId="0" fontId="21" fillId="0" borderId="0"/>
    <xf numFmtId="0" fontId="20" fillId="44" borderId="0" applyNumberFormat="0" applyBorder="0" applyAlignment="0" applyProtection="0">
      <alignment vertical="center"/>
    </xf>
    <xf numFmtId="0" fontId="6" fillId="12" borderId="0" applyNumberFormat="0" applyBorder="0" applyAlignment="0" applyProtection="0">
      <alignment vertical="center"/>
    </xf>
    <xf numFmtId="0" fontId="20" fillId="44" borderId="0" applyNumberFormat="0" applyBorder="0" applyAlignment="0" applyProtection="0">
      <alignment vertical="center"/>
    </xf>
    <xf numFmtId="0" fontId="6" fillId="14"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16"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18"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10"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11" borderId="0" applyNumberFormat="0" applyBorder="0" applyAlignment="0" applyProtection="0">
      <alignment vertical="center"/>
    </xf>
    <xf numFmtId="0" fontId="23" fillId="19" borderId="0" applyNumberFormat="0" applyBorder="0" applyAlignment="0" applyProtection="0">
      <alignment vertical="center"/>
    </xf>
    <xf numFmtId="0" fontId="23" fillId="19" borderId="0" applyNumberFormat="0" applyBorder="0" applyAlignment="0" applyProtection="0">
      <alignment vertical="center"/>
    </xf>
    <xf numFmtId="0" fontId="23" fillId="19" borderId="0" applyNumberFormat="0" applyBorder="0" applyAlignment="0" applyProtection="0">
      <alignment vertical="center"/>
    </xf>
    <xf numFmtId="0" fontId="23" fillId="19" borderId="0" applyNumberFormat="0" applyBorder="0" applyAlignment="0" applyProtection="0">
      <alignment vertical="center"/>
    </xf>
    <xf numFmtId="0" fontId="23" fillId="19" borderId="0" applyNumberFormat="0" applyBorder="0" applyAlignment="0" applyProtection="0">
      <alignment vertical="center"/>
    </xf>
    <xf numFmtId="0" fontId="23" fillId="19" borderId="0" applyNumberFormat="0" applyBorder="0" applyAlignment="0" applyProtection="0">
      <alignment vertical="center"/>
    </xf>
    <xf numFmtId="0" fontId="23" fillId="19" borderId="0" applyNumberFormat="0" applyBorder="0" applyAlignment="0" applyProtection="0">
      <alignment vertical="center"/>
    </xf>
    <xf numFmtId="0" fontId="25" fillId="28" borderId="0" applyNumberFormat="0" applyBorder="0" applyAlignment="0" applyProtection="0">
      <alignment vertical="center"/>
    </xf>
    <xf numFmtId="0" fontId="23" fillId="32"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23" fillId="38" borderId="0" applyNumberFormat="0" applyBorder="0" applyAlignment="0" applyProtection="0">
      <alignment vertical="center"/>
    </xf>
    <xf numFmtId="0" fontId="25" fillId="28" borderId="0" applyNumberFormat="0" applyBorder="0" applyAlignment="0" applyProtection="0">
      <alignment vertical="center"/>
    </xf>
    <xf numFmtId="0" fontId="23" fillId="32"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23" fillId="38" borderId="0" applyNumberFormat="0" applyBorder="0" applyAlignment="0" applyProtection="0">
      <alignment vertical="center"/>
    </xf>
    <xf numFmtId="0" fontId="23" fillId="32"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23" fillId="38"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23" fillId="38" borderId="0" applyNumberFormat="0" applyBorder="0" applyAlignment="0" applyProtection="0">
      <alignment vertical="center"/>
    </xf>
    <xf numFmtId="179" fontId="63" fillId="0" borderId="0" applyFont="0" applyFill="0" applyBorder="0" applyAlignment="0" applyProtection="0"/>
    <xf numFmtId="179" fontId="63" fillId="0" borderId="0" applyFont="0" applyFill="0" applyBorder="0" applyAlignment="0" applyProtection="0"/>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6" fillId="16" borderId="0" applyNumberFormat="0" applyBorder="0" applyAlignment="0" applyProtection="0">
      <alignment vertical="center"/>
    </xf>
    <xf numFmtId="0" fontId="23" fillId="38" borderId="0" applyNumberFormat="0" applyBorder="0" applyAlignment="0" applyProtection="0">
      <alignment vertical="center"/>
    </xf>
    <xf numFmtId="0" fontId="63" fillId="0" borderId="0"/>
    <xf numFmtId="0" fontId="23" fillId="22" borderId="0" applyNumberFormat="0" applyBorder="0" applyAlignment="0" applyProtection="0">
      <alignment vertical="center"/>
    </xf>
    <xf numFmtId="0" fontId="6" fillId="14" borderId="0" applyNumberFormat="0" applyBorder="0" applyAlignment="0" applyProtection="0">
      <alignment vertical="center"/>
    </xf>
    <xf numFmtId="0" fontId="63" fillId="0" borderId="0"/>
    <xf numFmtId="0" fontId="23" fillId="22" borderId="0" applyNumberFormat="0" applyBorder="0" applyAlignment="0" applyProtection="0">
      <alignment vertical="center"/>
    </xf>
    <xf numFmtId="0" fontId="6" fillId="14" borderId="0" applyNumberFormat="0" applyBorder="0" applyAlignment="0" applyProtection="0">
      <alignment vertical="center"/>
    </xf>
    <xf numFmtId="0" fontId="6" fillId="0" borderId="0">
      <alignment vertical="center"/>
    </xf>
    <xf numFmtId="0" fontId="6" fillId="14" borderId="0" applyNumberFormat="0" applyBorder="0" applyAlignment="0" applyProtection="0">
      <alignment vertical="center"/>
    </xf>
    <xf numFmtId="0" fontId="6" fillId="0" borderId="0">
      <alignment vertical="center"/>
    </xf>
    <xf numFmtId="0" fontId="6" fillId="14" borderId="0" applyNumberFormat="0" applyBorder="0" applyAlignment="0" applyProtection="0">
      <alignment vertical="center"/>
    </xf>
    <xf numFmtId="0" fontId="6" fillId="0" borderId="0">
      <alignment vertical="center"/>
    </xf>
    <xf numFmtId="0" fontId="6" fillId="14" borderId="0" applyNumberFormat="0" applyBorder="0" applyAlignment="0" applyProtection="0">
      <alignment vertical="center"/>
    </xf>
    <xf numFmtId="0" fontId="6" fillId="0" borderId="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0" borderId="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3" fillId="0" borderId="0"/>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23" fillId="0" borderId="0" applyNumberFormat="0" applyFont="0" applyFill="0" applyBorder="0" applyAlignment="0" applyProtection="0">
      <alignment vertical="center"/>
    </xf>
    <xf numFmtId="0" fontId="63" fillId="0" borderId="0"/>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50" fillId="0" borderId="30" applyNumberFormat="0" applyFill="0" applyAlignment="0" applyProtection="0">
      <alignment vertical="center"/>
    </xf>
    <xf numFmtId="0" fontId="63" fillId="0" borderId="0"/>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2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2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3" fillId="0" borderId="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23" fillId="15"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2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33" fillId="8"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179" fontId="63" fillId="0" borderId="0" applyFont="0" applyFill="0" applyBorder="0" applyAlignment="0" applyProtection="0"/>
    <xf numFmtId="179" fontId="63" fillId="0" borderId="0" applyFont="0" applyFill="0" applyBorder="0" applyAlignment="0" applyProtection="0"/>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6" fillId="16" borderId="0" applyNumberFormat="0" applyBorder="0" applyAlignment="0" applyProtection="0">
      <alignment vertical="center"/>
    </xf>
    <xf numFmtId="0" fontId="23" fillId="38" borderId="0" applyNumberFormat="0" applyBorder="0" applyAlignment="0" applyProtection="0">
      <alignment vertical="center"/>
    </xf>
    <xf numFmtId="179" fontId="63" fillId="0" borderId="0" applyFont="0" applyFill="0" applyBorder="0" applyAlignment="0" applyProtection="0"/>
    <xf numFmtId="179" fontId="63" fillId="0" borderId="0" applyFont="0" applyFill="0" applyBorder="0" applyAlignment="0" applyProtection="0"/>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6" fillId="16" borderId="0" applyNumberFormat="0" applyBorder="0" applyAlignment="0" applyProtection="0">
      <alignment vertical="center"/>
    </xf>
    <xf numFmtId="0" fontId="23" fillId="38" borderId="0" applyNumberFormat="0" applyBorder="0" applyAlignment="0" applyProtection="0">
      <alignment vertical="center"/>
    </xf>
    <xf numFmtId="0" fontId="23" fillId="38" borderId="0" applyNumberFormat="0" applyBorder="0" applyAlignment="0" applyProtection="0">
      <alignment vertical="center"/>
    </xf>
    <xf numFmtId="0" fontId="23" fillId="38" borderId="0" applyNumberFormat="0" applyBorder="0" applyAlignment="0" applyProtection="0">
      <alignment vertical="center"/>
    </xf>
    <xf numFmtId="0" fontId="23" fillId="38" borderId="0" applyNumberFormat="0" applyBorder="0" applyAlignment="0" applyProtection="0">
      <alignment vertical="center"/>
    </xf>
    <xf numFmtId="0" fontId="23" fillId="38" borderId="0" applyNumberFormat="0" applyBorder="0" applyAlignment="0" applyProtection="0">
      <alignment vertical="center"/>
    </xf>
    <xf numFmtId="0" fontId="23" fillId="38" borderId="0" applyNumberFormat="0" applyBorder="0" applyAlignment="0" applyProtection="0">
      <alignment vertical="center"/>
    </xf>
    <xf numFmtId="0" fontId="23" fillId="22" borderId="0" applyNumberFormat="0" applyBorder="0" applyAlignment="0" applyProtection="0">
      <alignment vertical="center"/>
    </xf>
    <xf numFmtId="0" fontId="63" fillId="0" borderId="0">
      <alignment vertical="center"/>
    </xf>
    <xf numFmtId="0" fontId="6" fillId="7" borderId="0" applyNumberFormat="0" applyBorder="0" applyAlignment="0" applyProtection="0">
      <alignment vertical="center"/>
    </xf>
    <xf numFmtId="0" fontId="23" fillId="13"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179" fontId="63" fillId="0" borderId="0" applyFont="0" applyFill="0" applyBorder="0" applyAlignment="0" applyProtection="0"/>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63" fillId="0" borderId="0">
      <alignment vertical="center"/>
    </xf>
    <xf numFmtId="0" fontId="6" fillId="18"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31" fillId="25" borderId="23" applyNumberFormat="0" applyAlignment="0" applyProtection="0">
      <alignment vertical="center"/>
    </xf>
    <xf numFmtId="0" fontId="23" fillId="15"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31" fillId="25" borderId="23" applyNumberFormat="0" applyAlignment="0" applyProtection="0">
      <alignment vertical="center"/>
    </xf>
    <xf numFmtId="0" fontId="23" fillId="15"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179" fontId="63" fillId="0" borderId="0" applyFont="0" applyFill="0" applyBorder="0" applyAlignment="0" applyProtection="0"/>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6" fillId="18" borderId="0" applyNumberFormat="0" applyBorder="0" applyAlignment="0" applyProtection="0">
      <alignment vertical="center"/>
    </xf>
    <xf numFmtId="0" fontId="6" fillId="16" borderId="0" applyNumberFormat="0" applyBorder="0" applyAlignment="0" applyProtection="0">
      <alignment vertical="center"/>
    </xf>
    <xf numFmtId="0" fontId="31" fillId="25" borderId="23" applyNumberFormat="0" applyAlignment="0" applyProtection="0">
      <alignment vertical="center"/>
    </xf>
    <xf numFmtId="0" fontId="23" fillId="15"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31" fillId="25" borderId="23" applyNumberFormat="0" applyAlignment="0" applyProtection="0">
      <alignment vertical="center"/>
    </xf>
    <xf numFmtId="0" fontId="23" fillId="15"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179" fontId="63" fillId="0" borderId="0" applyFont="0" applyFill="0" applyBorder="0" applyAlignment="0" applyProtection="0"/>
    <xf numFmtId="179" fontId="63" fillId="0" borderId="0" applyFont="0" applyFill="0" applyBorder="0" applyAlignment="0" applyProtection="0"/>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6" fillId="18"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179" fontId="63" fillId="0" borderId="0" applyFont="0" applyFill="0" applyBorder="0" applyAlignment="0" applyProtection="0"/>
    <xf numFmtId="179" fontId="63" fillId="0" borderId="0" applyFont="0" applyFill="0" applyBorder="0" applyAlignment="0" applyProtection="0"/>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6" fillId="16" borderId="0" applyNumberFormat="0" applyBorder="0" applyAlignment="0" applyProtection="0">
      <alignment vertical="center"/>
    </xf>
    <xf numFmtId="179" fontId="63" fillId="0" borderId="0" applyFont="0" applyFill="0" applyBorder="0" applyAlignment="0" applyProtection="0"/>
    <xf numFmtId="179" fontId="63" fillId="0" borderId="0" applyFont="0" applyFill="0" applyBorder="0" applyAlignment="0" applyProtection="0"/>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6" fillId="16" borderId="0" applyNumberFormat="0" applyBorder="0" applyAlignment="0" applyProtection="0">
      <alignment vertical="center"/>
    </xf>
    <xf numFmtId="0" fontId="63" fillId="0" borderId="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3" fillId="13" borderId="0" applyNumberFormat="0" applyBorder="0" applyAlignment="0" applyProtection="0">
      <alignment vertical="center"/>
    </xf>
    <xf numFmtId="0" fontId="28" fillId="16" borderId="0" applyNumberFormat="0" applyBorder="0" applyAlignment="0" applyProtection="0">
      <alignment vertical="center"/>
    </xf>
    <xf numFmtId="0" fontId="28" fillId="16" borderId="0" applyNumberFormat="0" applyBorder="0" applyAlignment="0" applyProtection="0">
      <alignment vertical="center"/>
    </xf>
    <xf numFmtId="0" fontId="25" fillId="20" borderId="0" applyNumberFormat="0" applyBorder="0" applyAlignment="0" applyProtection="0">
      <alignment vertical="center"/>
    </xf>
    <xf numFmtId="0" fontId="23" fillId="39"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23" fillId="17" borderId="0" applyNumberFormat="0" applyBorder="0" applyAlignment="0" applyProtection="0">
      <alignment vertical="center"/>
    </xf>
    <xf numFmtId="0" fontId="28" fillId="16" borderId="0" applyNumberFormat="0" applyBorder="0" applyAlignment="0" applyProtection="0">
      <alignment vertical="center"/>
    </xf>
    <xf numFmtId="0" fontId="28" fillId="16" borderId="0" applyNumberFormat="0" applyBorder="0" applyAlignment="0" applyProtection="0">
      <alignment vertical="center"/>
    </xf>
    <xf numFmtId="0" fontId="25" fillId="20" borderId="0" applyNumberFormat="0" applyBorder="0" applyAlignment="0" applyProtection="0">
      <alignment vertical="center"/>
    </xf>
    <xf numFmtId="0" fontId="23" fillId="39"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23" fillId="17" borderId="0" applyNumberFormat="0" applyBorder="0" applyAlignment="0" applyProtection="0">
      <alignment vertical="center"/>
    </xf>
    <xf numFmtId="0" fontId="28" fillId="16" borderId="0" applyNumberFormat="0" applyBorder="0" applyAlignment="0" applyProtection="0">
      <alignment vertical="center"/>
    </xf>
    <xf numFmtId="0" fontId="28" fillId="16" borderId="0" applyNumberFormat="0" applyBorder="0" applyAlignment="0" applyProtection="0">
      <alignment vertical="center"/>
    </xf>
    <xf numFmtId="0" fontId="23" fillId="39"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23" fillId="17" borderId="0" applyNumberFormat="0" applyBorder="0" applyAlignment="0" applyProtection="0">
      <alignment vertical="center"/>
    </xf>
    <xf numFmtId="0" fontId="28" fillId="16" borderId="0" applyNumberFormat="0" applyBorder="0" applyAlignment="0" applyProtection="0">
      <alignment vertical="center"/>
    </xf>
    <xf numFmtId="0" fontId="28"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23" fillId="17"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45" fillId="0" borderId="32" applyNumberFormat="0" applyFill="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6" fillId="23"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6" fillId="23"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6" fillId="23"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0" fillId="34"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0" fillId="34"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0" fillId="34"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6" fillId="18" borderId="0" applyNumberFormat="0" applyBorder="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6" fillId="18" borderId="0" applyNumberFormat="0" applyBorder="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63" fillId="0" borderId="0"/>
    <xf numFmtId="0" fontId="6" fillId="18" borderId="0" applyNumberFormat="0" applyBorder="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6" fillId="18" borderId="0" applyNumberFormat="0" applyBorder="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6" fillId="18" borderId="0" applyNumberFormat="0" applyBorder="0" applyAlignment="0" applyProtection="0">
      <alignment vertical="center"/>
    </xf>
    <xf numFmtId="0" fontId="23" fillId="33" borderId="0" applyNumberFormat="0" applyBorder="0" applyAlignment="0" applyProtection="0">
      <alignment vertical="center"/>
    </xf>
    <xf numFmtId="0" fontId="23" fillId="22" borderId="0" applyNumberFormat="0" applyBorder="0" applyAlignment="0" applyProtection="0">
      <alignment vertical="center"/>
    </xf>
    <xf numFmtId="0" fontId="23" fillId="33" borderId="0" applyNumberFormat="0" applyBorder="0" applyAlignment="0" applyProtection="0">
      <alignment vertical="center"/>
    </xf>
    <xf numFmtId="0" fontId="23" fillId="22" borderId="0" applyNumberFormat="0" applyBorder="0" applyAlignment="0" applyProtection="0">
      <alignment vertical="center"/>
    </xf>
    <xf numFmtId="0" fontId="63" fillId="0" borderId="0">
      <alignment vertical="center"/>
    </xf>
    <xf numFmtId="0" fontId="23" fillId="33" borderId="0" applyNumberFormat="0" applyBorder="0" applyAlignment="0" applyProtection="0">
      <alignment vertical="center"/>
    </xf>
    <xf numFmtId="0" fontId="23" fillId="22"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20" fillId="34" borderId="0" applyNumberFormat="0" applyBorder="0" applyAlignment="0" applyProtection="0">
      <alignment vertical="center"/>
    </xf>
    <xf numFmtId="0" fontId="20" fillId="34" borderId="0" applyNumberFormat="0" applyBorder="0" applyAlignment="0" applyProtection="0">
      <alignment vertical="center"/>
    </xf>
    <xf numFmtId="0" fontId="6" fillId="6" borderId="0" applyNumberFormat="0" applyBorder="0" applyAlignment="0" applyProtection="0">
      <alignment vertical="center"/>
    </xf>
    <xf numFmtId="0" fontId="6" fillId="10" borderId="0" applyNumberFormat="0" applyBorder="0" applyAlignment="0" applyProtection="0">
      <alignment vertical="center"/>
    </xf>
    <xf numFmtId="0" fontId="52" fillId="0" borderId="0" applyNumberFormat="0" applyFill="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27" fillId="0" borderId="0" applyNumberFormat="0" applyFill="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27" fillId="0" borderId="0" applyNumberFormat="0" applyFill="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27" fillId="0" borderId="0" applyNumberFormat="0" applyFill="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20" fillId="34" borderId="0" applyNumberFormat="0" applyBorder="0" applyAlignment="0" applyProtection="0">
      <alignment vertical="center"/>
    </xf>
    <xf numFmtId="0" fontId="20" fillId="34" borderId="0" applyNumberFormat="0" applyBorder="0" applyAlignment="0" applyProtection="0">
      <alignment vertical="center"/>
    </xf>
    <xf numFmtId="0" fontId="6" fillId="6" borderId="0" applyNumberFormat="0" applyBorder="0" applyAlignment="0" applyProtection="0">
      <alignment vertical="center"/>
    </xf>
    <xf numFmtId="0" fontId="6" fillId="10" borderId="0" applyNumberFormat="0" applyBorder="0" applyAlignment="0" applyProtection="0">
      <alignment vertical="center"/>
    </xf>
    <xf numFmtId="0" fontId="27" fillId="0" borderId="0" applyNumberFormat="0" applyFill="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20" fillId="34" borderId="0" applyNumberFormat="0" applyBorder="0" applyAlignment="0" applyProtection="0">
      <alignment vertical="center"/>
    </xf>
    <xf numFmtId="0" fontId="20" fillId="34" borderId="0" applyNumberFormat="0" applyBorder="0" applyAlignment="0" applyProtection="0">
      <alignment vertical="center"/>
    </xf>
    <xf numFmtId="0" fontId="6" fillId="6"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23"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23"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23" borderId="0" applyNumberFormat="0" applyBorder="0" applyAlignment="0" applyProtection="0">
      <alignment vertical="center"/>
    </xf>
    <xf numFmtId="0" fontId="26" fillId="0" borderId="0" applyNumberFormat="0" applyFill="0" applyBorder="0" applyAlignment="0" applyProtection="0">
      <alignment vertical="center"/>
    </xf>
    <xf numFmtId="0" fontId="20" fillId="34" borderId="0" applyNumberFormat="0" applyBorder="0" applyAlignment="0" applyProtection="0">
      <alignment vertical="center"/>
    </xf>
    <xf numFmtId="0" fontId="20" fillId="34" borderId="0" applyNumberFormat="0" applyBorder="0" applyAlignment="0" applyProtection="0">
      <alignment vertical="center"/>
    </xf>
    <xf numFmtId="0" fontId="6" fillId="10" borderId="0" applyNumberFormat="0" applyBorder="0" applyAlignment="0" applyProtection="0">
      <alignment vertical="center"/>
    </xf>
    <xf numFmtId="0" fontId="26" fillId="0" borderId="0" applyNumberFormat="0" applyFill="0" applyBorder="0" applyAlignment="0" applyProtection="0">
      <alignment vertical="center"/>
    </xf>
    <xf numFmtId="0" fontId="20" fillId="34" borderId="0" applyNumberFormat="0" applyBorder="0" applyAlignment="0" applyProtection="0">
      <alignment vertical="center"/>
    </xf>
    <xf numFmtId="0" fontId="20" fillId="34" borderId="0" applyNumberFormat="0" applyBorder="0" applyAlignment="0" applyProtection="0">
      <alignment vertical="center"/>
    </xf>
    <xf numFmtId="0" fontId="6" fillId="10" borderId="0" applyNumberFormat="0" applyBorder="0" applyAlignment="0" applyProtection="0">
      <alignment vertical="center"/>
    </xf>
    <xf numFmtId="0" fontId="26" fillId="0" borderId="0" applyNumberFormat="0" applyFill="0" applyBorder="0" applyAlignment="0" applyProtection="0">
      <alignment vertical="center"/>
    </xf>
    <xf numFmtId="0" fontId="20" fillId="34" borderId="0" applyNumberFormat="0" applyBorder="0" applyAlignment="0" applyProtection="0">
      <alignment vertical="center"/>
    </xf>
    <xf numFmtId="0" fontId="20" fillId="34" borderId="0" applyNumberFormat="0" applyBorder="0" applyAlignment="0" applyProtection="0">
      <alignment vertical="center"/>
    </xf>
    <xf numFmtId="0" fontId="6" fillId="10" borderId="0" applyNumberFormat="0" applyBorder="0" applyAlignment="0" applyProtection="0">
      <alignment vertical="center"/>
    </xf>
    <xf numFmtId="0" fontId="26" fillId="0" borderId="0" applyNumberFormat="0" applyFill="0" applyBorder="0" applyAlignment="0" applyProtection="0">
      <alignment vertical="center"/>
    </xf>
    <xf numFmtId="0" fontId="20" fillId="34" borderId="0" applyNumberFormat="0" applyBorder="0" applyAlignment="0" applyProtection="0">
      <alignment vertical="center"/>
    </xf>
    <xf numFmtId="0" fontId="20" fillId="34" borderId="0" applyNumberFormat="0" applyBorder="0" applyAlignment="0" applyProtection="0">
      <alignment vertical="center"/>
    </xf>
    <xf numFmtId="0" fontId="6" fillId="10" borderId="0" applyNumberFormat="0" applyBorder="0" applyAlignment="0" applyProtection="0">
      <alignment vertical="center"/>
    </xf>
    <xf numFmtId="0" fontId="26" fillId="0" borderId="0" applyNumberFormat="0" applyFill="0" applyBorder="0" applyAlignment="0" applyProtection="0">
      <alignment vertical="center"/>
    </xf>
    <xf numFmtId="0" fontId="20" fillId="34" borderId="0" applyNumberFormat="0" applyBorder="0" applyAlignment="0" applyProtection="0">
      <alignment vertical="center"/>
    </xf>
    <xf numFmtId="0" fontId="20" fillId="34" borderId="0" applyNumberFormat="0" applyBorder="0" applyAlignment="0" applyProtection="0">
      <alignment vertical="center"/>
    </xf>
    <xf numFmtId="0" fontId="6" fillId="10" borderId="0" applyNumberFormat="0" applyBorder="0" applyAlignment="0" applyProtection="0">
      <alignment vertical="center"/>
    </xf>
    <xf numFmtId="0" fontId="63" fillId="0" borderId="0"/>
    <xf numFmtId="0" fontId="23" fillId="22" borderId="0" applyNumberFormat="0" applyBorder="0" applyAlignment="0" applyProtection="0">
      <alignment vertical="center"/>
    </xf>
    <xf numFmtId="0" fontId="63" fillId="0" borderId="0"/>
    <xf numFmtId="0" fontId="23" fillId="22" borderId="0" applyNumberFormat="0" applyBorder="0" applyAlignment="0" applyProtection="0">
      <alignment vertical="center"/>
    </xf>
    <xf numFmtId="0" fontId="63" fillId="0" borderId="0"/>
    <xf numFmtId="0" fontId="23" fillId="22"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23" fillId="0" borderId="0">
      <alignment vertical="center"/>
    </xf>
    <xf numFmtId="0" fontId="23" fillId="0" borderId="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23" fillId="32"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23" fillId="0" borderId="0">
      <alignment vertical="center"/>
    </xf>
    <xf numFmtId="0" fontId="23" fillId="0" borderId="0">
      <alignment vertical="center"/>
    </xf>
    <xf numFmtId="0" fontId="6" fillId="11" borderId="0" applyNumberFormat="0" applyBorder="0" applyAlignment="0" applyProtection="0">
      <alignment vertical="center"/>
    </xf>
    <xf numFmtId="0" fontId="23" fillId="32"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23" fillId="32"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3" fillId="0" borderId="0">
      <alignment vertical="center"/>
    </xf>
    <xf numFmtId="0" fontId="23" fillId="32"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23" fillId="32"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23" fillId="32"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23" fillId="0" borderId="0">
      <alignment vertical="center"/>
    </xf>
    <xf numFmtId="0" fontId="23" fillId="0" borderId="0">
      <alignment vertical="center"/>
    </xf>
    <xf numFmtId="0" fontId="6" fillId="11" borderId="0" applyNumberFormat="0" applyBorder="0" applyAlignment="0" applyProtection="0">
      <alignment vertical="center"/>
    </xf>
    <xf numFmtId="0" fontId="23" fillId="32"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23" fillId="32"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23" fillId="0" borderId="0">
      <alignment vertical="center"/>
    </xf>
    <xf numFmtId="0" fontId="23" fillId="0" borderId="0">
      <alignment vertical="center"/>
    </xf>
    <xf numFmtId="0" fontId="6" fillId="11" borderId="0" applyNumberFormat="0" applyBorder="0" applyAlignment="0" applyProtection="0">
      <alignment vertical="center"/>
    </xf>
    <xf numFmtId="0" fontId="23" fillId="0" borderId="0">
      <alignment vertical="center"/>
    </xf>
    <xf numFmtId="0" fontId="23" fillId="0" borderId="0">
      <alignment vertical="center"/>
    </xf>
    <xf numFmtId="0" fontId="6" fillId="11" borderId="0" applyNumberFormat="0" applyBorder="0" applyAlignment="0" applyProtection="0">
      <alignment vertical="center"/>
    </xf>
    <xf numFmtId="0" fontId="23" fillId="0" borderId="0">
      <alignment vertical="center"/>
    </xf>
    <xf numFmtId="0" fontId="23" fillId="0" borderId="0">
      <alignment vertical="center"/>
    </xf>
    <xf numFmtId="0" fontId="6" fillId="11" borderId="0" applyNumberFormat="0" applyBorder="0" applyAlignment="0" applyProtection="0">
      <alignment vertical="center"/>
    </xf>
    <xf numFmtId="0" fontId="23" fillId="0" borderId="0">
      <alignment vertical="center"/>
    </xf>
    <xf numFmtId="0" fontId="6" fillId="0" borderId="0">
      <alignment vertical="center"/>
    </xf>
    <xf numFmtId="0" fontId="6" fillId="11" borderId="0" applyNumberFormat="0" applyBorder="0" applyAlignment="0" applyProtection="0">
      <alignment vertical="center"/>
    </xf>
    <xf numFmtId="0" fontId="23" fillId="0" borderId="0">
      <alignment vertical="center"/>
    </xf>
    <xf numFmtId="0" fontId="6" fillId="0" borderId="0">
      <alignment vertical="center"/>
    </xf>
    <xf numFmtId="0" fontId="6" fillId="11" borderId="0" applyNumberFormat="0" applyBorder="0" applyAlignment="0" applyProtection="0">
      <alignment vertical="center"/>
    </xf>
    <xf numFmtId="0" fontId="23" fillId="15" borderId="0" applyNumberFormat="0" applyBorder="0" applyAlignment="0" applyProtection="0">
      <alignment vertical="center"/>
    </xf>
    <xf numFmtId="0" fontId="23" fillId="15" borderId="0" applyNumberFormat="0" applyBorder="0" applyAlignment="0" applyProtection="0">
      <alignment vertical="center"/>
    </xf>
    <xf numFmtId="0" fontId="23" fillId="15" borderId="0" applyNumberFormat="0" applyBorder="0" applyAlignment="0" applyProtection="0">
      <alignment vertical="center"/>
    </xf>
    <xf numFmtId="0" fontId="23" fillId="15" borderId="0" applyNumberFormat="0" applyBorder="0" applyAlignment="0" applyProtection="0">
      <alignment vertical="center"/>
    </xf>
    <xf numFmtId="0" fontId="23" fillId="15" borderId="0" applyNumberFormat="0" applyBorder="0" applyAlignment="0" applyProtection="0">
      <alignment vertical="center"/>
    </xf>
    <xf numFmtId="0" fontId="23" fillId="15" borderId="0" applyNumberFormat="0" applyBorder="0" applyAlignment="0" applyProtection="0">
      <alignment vertical="center"/>
    </xf>
    <xf numFmtId="0" fontId="23" fillId="15" borderId="0" applyNumberFormat="0" applyBorder="0" applyAlignment="0" applyProtection="0">
      <alignment vertical="center"/>
    </xf>
    <xf numFmtId="0" fontId="43" fillId="31" borderId="30" applyNumberFormat="0" applyAlignment="0" applyProtection="0">
      <alignment vertical="center"/>
    </xf>
    <xf numFmtId="0" fontId="6" fillId="12"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3" fillId="0" borderId="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25" fillId="21"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25" fillId="21"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25" fillId="21"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25" fillId="21"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3" fillId="0" borderId="0"/>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3" fillId="0" borderId="0"/>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3" fillId="0" borderId="0"/>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3" fillId="0" borderId="0"/>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3" fillId="0" borderId="0"/>
    <xf numFmtId="0" fontId="6" fillId="10" borderId="0" applyNumberFormat="0" applyBorder="0" applyAlignment="0" applyProtection="0">
      <alignment vertical="center"/>
    </xf>
    <xf numFmtId="0" fontId="63" fillId="0" borderId="0"/>
    <xf numFmtId="0" fontId="6" fillId="10" borderId="0" applyNumberFormat="0" applyBorder="0" applyAlignment="0" applyProtection="0">
      <alignment vertical="center"/>
    </xf>
    <xf numFmtId="0" fontId="63" fillId="0" borderId="0"/>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43" fillId="31" borderId="30" applyNumberFormat="0" applyAlignment="0" applyProtection="0">
      <alignment vertical="center"/>
    </xf>
    <xf numFmtId="0" fontId="6" fillId="14"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25" fillId="35"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25" fillId="35" borderId="0" applyNumberFormat="0" applyBorder="0" applyAlignment="0" applyProtection="0">
      <alignment vertical="center"/>
    </xf>
    <xf numFmtId="0" fontId="23" fillId="26"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25" fillId="35" borderId="0" applyNumberFormat="0" applyBorder="0" applyAlignment="0" applyProtection="0">
      <alignment vertical="center"/>
    </xf>
    <xf numFmtId="0" fontId="23" fillId="26"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25" fillId="35" borderId="0" applyNumberFormat="0" applyBorder="0" applyAlignment="0" applyProtection="0">
      <alignment vertical="center"/>
    </xf>
    <xf numFmtId="0" fontId="23" fillId="26"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6" fillId="11" borderId="0" applyNumberFormat="0" applyBorder="0" applyAlignment="0" applyProtection="0">
      <alignment vertical="center"/>
    </xf>
    <xf numFmtId="0" fontId="23" fillId="26"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3" fillId="0" borderId="0"/>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3" fillId="0" borderId="0"/>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3" fillId="0" borderId="0"/>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6" fillId="11" borderId="0" applyNumberFormat="0" applyBorder="0" applyAlignment="0" applyProtection="0">
      <alignment vertical="center"/>
    </xf>
    <xf numFmtId="0" fontId="63" fillId="0" borderId="0"/>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3" fillId="0" borderId="0"/>
    <xf numFmtId="0" fontId="6" fillId="11" borderId="0" applyNumberFormat="0" applyBorder="0" applyAlignment="0" applyProtection="0">
      <alignment vertical="center"/>
    </xf>
    <xf numFmtId="0" fontId="63" fillId="0" borderId="0"/>
    <xf numFmtId="0" fontId="63" fillId="0" borderId="0"/>
    <xf numFmtId="0" fontId="6" fillId="11" borderId="0" applyNumberFormat="0" applyBorder="0" applyAlignment="0" applyProtection="0">
      <alignment vertical="center"/>
    </xf>
    <xf numFmtId="0" fontId="63" fillId="0" borderId="0"/>
    <xf numFmtId="0" fontId="63" fillId="0" borderId="0"/>
    <xf numFmtId="0" fontId="6" fillId="11" borderId="0" applyNumberFormat="0" applyBorder="0" applyAlignment="0" applyProtection="0">
      <alignment vertical="center"/>
    </xf>
    <xf numFmtId="0" fontId="63" fillId="0" borderId="0"/>
    <xf numFmtId="0" fontId="63" fillId="0" borderId="0"/>
    <xf numFmtId="0" fontId="6" fillId="11" borderId="0" applyNumberFormat="0" applyBorder="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6" fillId="11" borderId="0" applyNumberFormat="0" applyBorder="0" applyAlignment="0" applyProtection="0">
      <alignment vertical="center"/>
    </xf>
    <xf numFmtId="0" fontId="53" fillId="0" borderId="35" applyNumberFormat="0" applyFill="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6" fillId="11" borderId="0" applyNumberFormat="0" applyBorder="0" applyAlignment="0" applyProtection="0">
      <alignment vertical="center"/>
    </xf>
    <xf numFmtId="0" fontId="53" fillId="0" borderId="35" applyNumberFormat="0" applyFill="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6" fillId="11" borderId="0" applyNumberFormat="0" applyBorder="0" applyAlignment="0" applyProtection="0">
      <alignment vertical="center"/>
    </xf>
    <xf numFmtId="0" fontId="53" fillId="0" borderId="35" applyNumberFormat="0" applyFill="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6" fillId="11" borderId="0" applyNumberFormat="0" applyBorder="0" applyAlignment="0" applyProtection="0">
      <alignment vertical="center"/>
    </xf>
    <xf numFmtId="0" fontId="53" fillId="0" borderId="35" applyNumberFormat="0" applyFill="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6" fillId="11" borderId="0" applyNumberFormat="0" applyBorder="0" applyAlignment="0" applyProtection="0">
      <alignment vertical="center"/>
    </xf>
    <xf numFmtId="0" fontId="43" fillId="31" borderId="30" applyNumberFormat="0" applyAlignment="0" applyProtection="0">
      <alignment vertical="center"/>
    </xf>
    <xf numFmtId="0" fontId="6" fillId="16" borderId="0" applyNumberFormat="0" applyBorder="0" applyAlignment="0" applyProtection="0">
      <alignment vertical="center"/>
    </xf>
    <xf numFmtId="0" fontId="6" fillId="7" borderId="0" applyNumberFormat="0" applyBorder="0" applyAlignment="0" applyProtection="0">
      <alignment vertical="center"/>
    </xf>
    <xf numFmtId="0" fontId="63" fillId="0" borderId="0">
      <alignment vertical="center"/>
    </xf>
    <xf numFmtId="0" fontId="6" fillId="7" borderId="0" applyNumberFormat="0" applyBorder="0" applyAlignment="0" applyProtection="0">
      <alignment vertical="center"/>
    </xf>
    <xf numFmtId="0" fontId="63" fillId="0" borderId="0">
      <alignment vertical="center"/>
    </xf>
    <xf numFmtId="0" fontId="6" fillId="7" borderId="0" applyNumberFormat="0" applyBorder="0" applyAlignment="0" applyProtection="0">
      <alignment vertical="center"/>
    </xf>
    <xf numFmtId="0" fontId="63" fillId="0" borderId="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5" fillId="27" borderId="0" applyNumberFormat="0" applyBorder="0" applyAlignment="0" applyProtection="0">
      <alignment vertical="center"/>
    </xf>
    <xf numFmtId="0" fontId="23" fillId="3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3" fillId="0" borderId="0" applyNumberFormat="0" applyFont="0" applyFill="0" applyBorder="0" applyAlignment="0" applyProtection="0">
      <alignment vertical="center"/>
    </xf>
    <xf numFmtId="0" fontId="43" fillId="31" borderId="30" applyNumberFormat="0" applyAlignment="0" applyProtection="0">
      <alignment vertical="center"/>
    </xf>
    <xf numFmtId="0" fontId="6" fillId="18" borderId="0" applyNumberFormat="0" applyBorder="0" applyAlignment="0" applyProtection="0">
      <alignment vertical="center"/>
    </xf>
    <xf numFmtId="0" fontId="6" fillId="9" borderId="0" applyNumberFormat="0" applyBorder="0" applyAlignment="0" applyProtection="0">
      <alignment vertical="center"/>
    </xf>
    <xf numFmtId="0" fontId="63" fillId="0" borderId="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25" fillId="28"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25" fillId="28" borderId="0" applyNumberFormat="0" applyBorder="0" applyAlignment="0" applyProtection="0">
      <alignment vertical="center"/>
    </xf>
    <xf numFmtId="0" fontId="23" fillId="32"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23" fillId="0" borderId="0" applyNumberFormat="0" applyFont="0" applyFill="0" applyBorder="0" applyAlignment="0" applyProtection="0">
      <alignment vertical="center"/>
    </xf>
    <xf numFmtId="0" fontId="43" fillId="31" borderId="30" applyNumberFormat="0" applyAlignment="0" applyProtection="0">
      <alignment vertical="center"/>
    </xf>
    <xf numFmtId="0" fontId="6" fillId="10" borderId="0" applyNumberFormat="0" applyBorder="0" applyAlignment="0" applyProtection="0">
      <alignment vertical="center"/>
    </xf>
    <xf numFmtId="0" fontId="20" fillId="24" borderId="0" applyNumberFormat="0" applyBorder="0" applyAlignment="0" applyProtection="0">
      <alignment vertical="center"/>
    </xf>
    <xf numFmtId="0" fontId="63" fillId="0" borderId="0">
      <alignment vertical="center"/>
    </xf>
    <xf numFmtId="0" fontId="6" fillId="12" borderId="0" applyNumberFormat="0" applyBorder="0" applyAlignment="0" applyProtection="0">
      <alignment vertical="center"/>
    </xf>
    <xf numFmtId="0" fontId="20" fillId="24" borderId="0" applyNumberFormat="0" applyBorder="0" applyAlignment="0" applyProtection="0">
      <alignment vertical="center"/>
    </xf>
    <xf numFmtId="0" fontId="63" fillId="0" borderId="0">
      <alignment vertical="center"/>
    </xf>
    <xf numFmtId="0" fontId="6" fillId="12" borderId="0" applyNumberFormat="0" applyBorder="0" applyAlignment="0" applyProtection="0">
      <alignment vertical="center"/>
    </xf>
    <xf numFmtId="0" fontId="20" fillId="24" borderId="0" applyNumberFormat="0" applyBorder="0" applyAlignment="0" applyProtection="0">
      <alignment vertical="center"/>
    </xf>
    <xf numFmtId="0" fontId="63" fillId="0" borderId="0">
      <alignment vertical="center"/>
    </xf>
    <xf numFmtId="0" fontId="6" fillId="12" borderId="0" applyNumberFormat="0" applyBorder="0" applyAlignment="0" applyProtection="0">
      <alignment vertical="center"/>
    </xf>
    <xf numFmtId="0" fontId="20" fillId="24" borderId="0" applyNumberFormat="0" applyBorder="0" applyAlignment="0" applyProtection="0">
      <alignment vertical="center"/>
    </xf>
    <xf numFmtId="0" fontId="63" fillId="0" borderId="0">
      <alignment vertical="center"/>
    </xf>
    <xf numFmtId="0" fontId="63" fillId="0" borderId="0"/>
    <xf numFmtId="0" fontId="6" fillId="12" borderId="0" applyNumberFormat="0" applyBorder="0" applyAlignment="0" applyProtection="0">
      <alignment vertical="center"/>
    </xf>
    <xf numFmtId="0" fontId="20" fillId="24" borderId="0" applyNumberFormat="0" applyBorder="0" applyAlignment="0" applyProtection="0">
      <alignment vertical="center"/>
    </xf>
    <xf numFmtId="0" fontId="63" fillId="0" borderId="0"/>
    <xf numFmtId="0" fontId="63" fillId="0" borderId="0"/>
    <xf numFmtId="0" fontId="6" fillId="12" borderId="0" applyNumberFormat="0" applyBorder="0" applyAlignment="0" applyProtection="0">
      <alignment vertical="center"/>
    </xf>
    <xf numFmtId="0" fontId="20" fillId="24" borderId="0" applyNumberFormat="0" applyBorder="0" applyAlignment="0" applyProtection="0">
      <alignment vertical="center"/>
    </xf>
    <xf numFmtId="0" fontId="63" fillId="0" borderId="0"/>
    <xf numFmtId="0" fontId="63" fillId="0" borderId="0"/>
    <xf numFmtId="0" fontId="6" fillId="3"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0" fillId="24" borderId="0" applyNumberFormat="0" applyBorder="0" applyAlignment="0" applyProtection="0">
      <alignment vertical="center"/>
    </xf>
    <xf numFmtId="0" fontId="63" fillId="0" borderId="0"/>
    <xf numFmtId="0" fontId="63" fillId="0" borderId="0"/>
    <xf numFmtId="0" fontId="6" fillId="3"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0" fillId="24" borderId="0" applyNumberFormat="0" applyBorder="0" applyAlignment="0" applyProtection="0">
      <alignment vertical="center"/>
    </xf>
    <xf numFmtId="0" fontId="63" fillId="0" borderId="0"/>
    <xf numFmtId="0" fontId="63" fillId="0" borderId="0"/>
    <xf numFmtId="0" fontId="6" fillId="3"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3" fillId="0" borderId="0"/>
    <xf numFmtId="0" fontId="63" fillId="0" borderId="0"/>
    <xf numFmtId="0" fontId="6" fillId="3"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3" fillId="0" borderId="0"/>
    <xf numFmtId="0" fontId="63" fillId="0" borderId="0"/>
    <xf numFmtId="0" fontId="6" fillId="3"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3" fillId="0" borderId="0"/>
    <xf numFmtId="0" fontId="63" fillId="0" borderId="0"/>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3" fillId="0" borderId="0"/>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3" fillId="0" borderId="0"/>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3" fillId="0" borderId="0"/>
    <xf numFmtId="0" fontId="6" fillId="12" borderId="0" applyNumberFormat="0" applyBorder="0" applyAlignment="0" applyProtection="0">
      <alignment vertical="center"/>
    </xf>
    <xf numFmtId="0" fontId="63" fillId="0" borderId="0"/>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0" fillId="3" borderId="0" applyNumberFormat="0" applyBorder="0" applyAlignment="0" applyProtection="0">
      <alignment vertical="center"/>
    </xf>
    <xf numFmtId="0" fontId="6" fillId="12" borderId="0" applyNumberFormat="0" applyBorder="0" applyAlignment="0" applyProtection="0">
      <alignment vertical="center"/>
    </xf>
    <xf numFmtId="0" fontId="20" fillId="3" borderId="0" applyNumberFormat="0" applyBorder="0" applyAlignment="0" applyProtection="0">
      <alignment vertical="center"/>
    </xf>
    <xf numFmtId="0" fontId="6" fillId="12" borderId="0" applyNumberFormat="0" applyBorder="0" applyAlignment="0" applyProtection="0">
      <alignment vertical="center"/>
    </xf>
    <xf numFmtId="0" fontId="20" fillId="3" borderId="0" applyNumberFormat="0" applyBorder="0" applyAlignment="0" applyProtection="0">
      <alignment vertical="center"/>
    </xf>
    <xf numFmtId="0" fontId="6" fillId="12" borderId="0" applyNumberFormat="0" applyBorder="0" applyAlignment="0" applyProtection="0">
      <alignment vertical="center"/>
    </xf>
    <xf numFmtId="0" fontId="23" fillId="0" borderId="0" applyNumberFormat="0" applyFont="0" applyFill="0" applyBorder="0" applyAlignment="0" applyProtection="0">
      <alignment vertical="center"/>
    </xf>
    <xf numFmtId="0" fontId="43" fillId="31" borderId="30" applyNumberFormat="0" applyAlignment="0" applyProtection="0">
      <alignment vertical="center"/>
    </xf>
    <xf numFmtId="0" fontId="6" fillId="11"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28"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28"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28"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6" fillId="16" borderId="0" applyNumberFormat="0" applyBorder="0" applyAlignment="0" applyProtection="0">
      <alignment vertical="center"/>
    </xf>
    <xf numFmtId="0" fontId="28"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28" fillId="16" borderId="0" applyNumberFormat="0" applyBorder="0" applyAlignment="0" applyProtection="0">
      <alignment vertical="center"/>
    </xf>
    <xf numFmtId="0" fontId="25" fillId="20"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28" fillId="16" borderId="0" applyNumberFormat="0" applyBorder="0" applyAlignment="0" applyProtection="0">
      <alignment vertical="center"/>
    </xf>
    <xf numFmtId="0" fontId="28" fillId="16" borderId="0" applyNumberFormat="0" applyBorder="0" applyAlignment="0" applyProtection="0">
      <alignment vertical="center"/>
    </xf>
    <xf numFmtId="0" fontId="25" fillId="20" borderId="0" applyNumberFormat="0" applyBorder="0" applyAlignment="0" applyProtection="0">
      <alignment vertical="center"/>
    </xf>
    <xf numFmtId="0" fontId="23" fillId="39"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6" fillId="16" borderId="0" applyNumberFormat="0" applyBorder="0" applyAlignment="0" applyProtection="0">
      <alignment vertical="center"/>
    </xf>
    <xf numFmtId="0" fontId="28" fillId="16" borderId="0" applyNumberFormat="0" applyBorder="0" applyAlignment="0" applyProtection="0">
      <alignment vertical="center"/>
    </xf>
    <xf numFmtId="0" fontId="28"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28" fillId="16" borderId="0" applyNumberFormat="0" applyBorder="0" applyAlignment="0" applyProtection="0">
      <alignment vertical="center"/>
    </xf>
    <xf numFmtId="0" fontId="28"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28" fillId="16" borderId="0" applyNumberFormat="0" applyBorder="0" applyAlignment="0" applyProtection="0">
      <alignment vertical="center"/>
    </xf>
    <xf numFmtId="0" fontId="28"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6" fillId="16" borderId="0" applyNumberFormat="0" applyBorder="0" applyAlignment="0" applyProtection="0">
      <alignment vertical="center"/>
    </xf>
    <xf numFmtId="0" fontId="28" fillId="16" borderId="0" applyNumberFormat="0" applyBorder="0" applyAlignment="0" applyProtection="0">
      <alignment vertical="center"/>
    </xf>
    <xf numFmtId="0" fontId="28" fillId="16" borderId="0" applyNumberFormat="0" applyBorder="0" applyAlignment="0" applyProtection="0">
      <alignment vertical="center"/>
    </xf>
    <xf numFmtId="0" fontId="6" fillId="16" borderId="0" applyNumberFormat="0" applyBorder="0" applyAlignment="0" applyProtection="0">
      <alignment vertical="center"/>
    </xf>
    <xf numFmtId="0" fontId="6" fillId="16" borderId="0" applyNumberFormat="0" applyBorder="0" applyAlignment="0" applyProtection="0">
      <alignment vertical="center"/>
    </xf>
    <xf numFmtId="0" fontId="28" fillId="16" borderId="0" applyNumberFormat="0" applyBorder="0" applyAlignment="0" applyProtection="0">
      <alignment vertical="center"/>
    </xf>
    <xf numFmtId="0" fontId="28" fillId="16" borderId="0" applyNumberFormat="0" applyBorder="0" applyAlignment="0" applyProtection="0">
      <alignment vertical="center"/>
    </xf>
    <xf numFmtId="0" fontId="6" fillId="16" borderId="0" applyNumberFormat="0" applyBorder="0" applyAlignment="0" applyProtection="0">
      <alignment vertical="center"/>
    </xf>
    <xf numFmtId="0" fontId="28" fillId="16" borderId="0" applyNumberFormat="0" applyBorder="0" applyAlignment="0" applyProtection="0">
      <alignment vertical="center"/>
    </xf>
    <xf numFmtId="0" fontId="28" fillId="16" borderId="0" applyNumberFormat="0" applyBorder="0" applyAlignment="0" applyProtection="0">
      <alignment vertical="center"/>
    </xf>
    <xf numFmtId="0" fontId="6" fillId="16" borderId="0" applyNumberFormat="0" applyBorder="0" applyAlignment="0" applyProtection="0">
      <alignment vertical="center"/>
    </xf>
    <xf numFmtId="0" fontId="28" fillId="16" borderId="0" applyNumberFormat="0" applyBorder="0" applyAlignment="0" applyProtection="0">
      <alignment vertical="center"/>
    </xf>
    <xf numFmtId="0" fontId="28" fillId="16" borderId="0" applyNumberFormat="0" applyBorder="0" applyAlignment="0" applyProtection="0">
      <alignment vertical="center"/>
    </xf>
    <xf numFmtId="0" fontId="6" fillId="16" borderId="0" applyNumberFormat="0" applyBorder="0" applyAlignment="0" applyProtection="0">
      <alignment vertical="center"/>
    </xf>
    <xf numFmtId="0" fontId="28" fillId="16" borderId="0" applyNumberFormat="0" applyBorder="0" applyAlignment="0" applyProtection="0">
      <alignment vertical="center"/>
    </xf>
    <xf numFmtId="0" fontId="28" fillId="16" borderId="0" applyNumberFormat="0" applyBorder="0" applyAlignment="0" applyProtection="0">
      <alignment vertical="center"/>
    </xf>
    <xf numFmtId="0" fontId="6" fillId="16"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6" fillId="16"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6" fillId="16" borderId="0" applyNumberFormat="0" applyBorder="0" applyAlignment="0" applyProtection="0">
      <alignment vertical="center"/>
    </xf>
    <xf numFmtId="0" fontId="6" fillId="23" borderId="0" applyNumberFormat="0" applyBorder="0" applyAlignment="0" applyProtection="0">
      <alignment vertical="center"/>
    </xf>
    <xf numFmtId="0" fontId="6" fillId="16" borderId="0" applyNumberFormat="0" applyBorder="0" applyAlignment="0" applyProtection="0">
      <alignment vertical="center"/>
    </xf>
    <xf numFmtId="0" fontId="6" fillId="23" borderId="0" applyNumberFormat="0" applyBorder="0" applyAlignment="0" applyProtection="0">
      <alignment vertical="center"/>
    </xf>
    <xf numFmtId="0" fontId="6" fillId="16" borderId="0" applyNumberFormat="0" applyBorder="0" applyAlignment="0" applyProtection="0">
      <alignment vertical="center"/>
    </xf>
    <xf numFmtId="0" fontId="6" fillId="23" borderId="0" applyNumberFormat="0" applyBorder="0" applyAlignment="0" applyProtection="0">
      <alignment vertical="center"/>
    </xf>
    <xf numFmtId="0" fontId="6" fillId="16" borderId="0" applyNumberFormat="0" applyBorder="0" applyAlignment="0" applyProtection="0">
      <alignment vertical="center"/>
    </xf>
    <xf numFmtId="0" fontId="6" fillId="23" borderId="0" applyNumberFormat="0" applyBorder="0" applyAlignment="0" applyProtection="0">
      <alignment vertical="center"/>
    </xf>
    <xf numFmtId="0" fontId="6" fillId="3" borderId="0" applyNumberFormat="0" applyBorder="0" applyAlignment="0" applyProtection="0">
      <alignment vertical="center"/>
    </xf>
    <xf numFmtId="0" fontId="6" fillId="24" borderId="0" applyNumberFormat="0" applyBorder="0" applyAlignment="0" applyProtection="0">
      <alignment vertical="center"/>
    </xf>
    <xf numFmtId="0" fontId="6" fillId="18" borderId="0" applyNumberFormat="0" applyBorder="0" applyAlignment="0" applyProtection="0">
      <alignment vertical="center"/>
    </xf>
    <xf numFmtId="0" fontId="22" fillId="0" borderId="0" applyNumberFormat="0" applyFill="0" applyBorder="0" applyAlignment="0" applyProtection="0">
      <alignment vertical="center"/>
    </xf>
    <xf numFmtId="0" fontId="63" fillId="0" borderId="0">
      <alignment vertical="center"/>
    </xf>
    <xf numFmtId="0" fontId="6" fillId="23" borderId="0" applyNumberFormat="0" applyBorder="0" applyAlignment="0" applyProtection="0">
      <alignment vertical="center"/>
    </xf>
    <xf numFmtId="0" fontId="30" fillId="0" borderId="0" applyNumberFormat="0" applyFill="0" applyBorder="0" applyAlignment="0" applyProtection="0">
      <alignment vertical="center"/>
    </xf>
    <xf numFmtId="0" fontId="6" fillId="6" borderId="0" applyNumberFormat="0" applyBorder="0" applyAlignment="0" applyProtection="0">
      <alignment vertical="center"/>
    </xf>
    <xf numFmtId="0" fontId="23" fillId="26"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20" fillId="8"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20" fillId="8" borderId="0" applyNumberFormat="0" applyBorder="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20" fillId="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20" fillId="8"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20" fillId="8" borderId="0" applyNumberFormat="0" applyBorder="0" applyAlignment="0" applyProtection="0">
      <alignment vertical="center"/>
    </xf>
    <xf numFmtId="0" fontId="63" fillId="0" borderId="0"/>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20" fillId="8"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20" fillId="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20" fillId="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32" fillId="0" borderId="24" applyNumberFormat="0" applyFill="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6" fillId="23" borderId="0" applyNumberFormat="0" applyBorder="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6" fillId="23" borderId="0" applyNumberFormat="0" applyBorder="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6" fillId="23" borderId="0" applyNumberFormat="0" applyBorder="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6" fillId="23" borderId="0" applyNumberFormat="0" applyBorder="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6" fillId="23" borderId="0" applyNumberFormat="0" applyBorder="0" applyAlignment="0" applyProtection="0">
      <alignment vertical="center"/>
    </xf>
    <xf numFmtId="0" fontId="63" fillId="0" borderId="0">
      <alignment vertical="center"/>
    </xf>
    <xf numFmtId="0" fontId="23" fillId="26" borderId="0" applyNumberFormat="0" applyBorder="0" applyAlignment="0" applyProtection="0">
      <alignment vertical="center"/>
    </xf>
    <xf numFmtId="0" fontId="63" fillId="0" borderId="0"/>
    <xf numFmtId="0" fontId="23" fillId="26" borderId="0" applyNumberFormat="0" applyBorder="0" applyAlignment="0" applyProtection="0">
      <alignment vertical="center"/>
    </xf>
    <xf numFmtId="0" fontId="63" fillId="0" borderId="0">
      <alignment vertical="center"/>
    </xf>
    <xf numFmtId="0" fontId="63" fillId="0" borderId="0">
      <alignment vertical="center"/>
    </xf>
    <xf numFmtId="0" fontId="23" fillId="26" borderId="0" applyNumberFormat="0" applyBorder="0" applyAlignment="0" applyProtection="0">
      <alignment vertical="center"/>
    </xf>
    <xf numFmtId="0" fontId="63" fillId="0" borderId="0"/>
    <xf numFmtId="0" fontId="23" fillId="26" borderId="0" applyNumberFormat="0" applyBorder="0" applyAlignment="0" applyProtection="0">
      <alignment vertical="center"/>
    </xf>
    <xf numFmtId="0" fontId="63" fillId="0" borderId="0"/>
    <xf numFmtId="0" fontId="23" fillId="26" borderId="0" applyNumberFormat="0" applyBorder="0" applyAlignment="0" applyProtection="0">
      <alignment vertical="center"/>
    </xf>
    <xf numFmtId="0" fontId="63" fillId="0" borderId="0"/>
    <xf numFmtId="0" fontId="23" fillId="26" borderId="0" applyNumberFormat="0" applyBorder="0" applyAlignment="0" applyProtection="0">
      <alignment vertical="center"/>
    </xf>
    <xf numFmtId="0" fontId="63" fillId="0" borderId="0"/>
    <xf numFmtId="0" fontId="23" fillId="26" borderId="0" applyNumberFormat="0" applyBorder="0" applyAlignment="0" applyProtection="0">
      <alignment vertical="center"/>
    </xf>
    <xf numFmtId="0" fontId="23" fillId="36" borderId="0" applyNumberFormat="0" applyBorder="0" applyAlignment="0" applyProtection="0">
      <alignment vertical="center"/>
    </xf>
    <xf numFmtId="179" fontId="63" fillId="0" borderId="0" applyFont="0" applyFill="0" applyBorder="0" applyAlignment="0" applyProtection="0"/>
    <xf numFmtId="179" fontId="63" fillId="0" borderId="0" applyFont="0" applyFill="0" applyBorder="0" applyAlignment="0" applyProtection="0"/>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3" borderId="0" applyNumberFormat="0" applyBorder="0" applyAlignment="0" applyProtection="0">
      <alignment vertical="center"/>
    </xf>
    <xf numFmtId="179" fontId="63" fillId="0" borderId="0" applyFont="0" applyFill="0" applyBorder="0" applyAlignment="0" applyProtection="0"/>
    <xf numFmtId="179" fontId="63" fillId="0" borderId="0" applyFont="0" applyFill="0" applyBorder="0" applyAlignment="0" applyProtection="0"/>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3" borderId="0" applyNumberFormat="0" applyBorder="0" applyAlignment="0" applyProtection="0">
      <alignment vertical="center"/>
    </xf>
    <xf numFmtId="179" fontId="63" fillId="0" borderId="0" applyFont="0" applyFill="0" applyBorder="0" applyAlignment="0" applyProtection="0"/>
    <xf numFmtId="179" fontId="63" fillId="0" borderId="0" applyFont="0" applyFill="0" applyBorder="0" applyAlignment="0" applyProtection="0"/>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3" borderId="0" applyNumberFormat="0" applyBorder="0" applyAlignment="0" applyProtection="0">
      <alignment vertical="center"/>
    </xf>
    <xf numFmtId="179" fontId="63" fillId="0" borderId="0" applyFont="0" applyFill="0" applyBorder="0" applyAlignment="0" applyProtection="0"/>
    <xf numFmtId="179" fontId="63" fillId="0" borderId="0" applyFont="0" applyFill="0" applyBorder="0" applyAlignment="0" applyProtection="0"/>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3" borderId="0" applyNumberFormat="0" applyBorder="0" applyAlignment="0" applyProtection="0">
      <alignment vertical="center"/>
    </xf>
    <xf numFmtId="179" fontId="63" fillId="0" borderId="0" applyFont="0" applyFill="0" applyBorder="0" applyAlignment="0" applyProtection="0"/>
    <xf numFmtId="179" fontId="63" fillId="0" borderId="0" applyFont="0" applyFill="0" applyBorder="0" applyAlignment="0" applyProtection="0"/>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3" borderId="0" applyNumberFormat="0" applyBorder="0" applyAlignment="0" applyProtection="0">
      <alignment vertical="center"/>
    </xf>
    <xf numFmtId="179" fontId="63" fillId="0" borderId="0" applyFont="0" applyFill="0" applyBorder="0" applyAlignment="0" applyProtection="0"/>
    <xf numFmtId="179" fontId="63" fillId="0" borderId="0" applyFont="0" applyFill="0" applyBorder="0" applyAlignment="0" applyProtection="0"/>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179" fontId="63" fillId="0" borderId="0" applyFont="0" applyFill="0" applyBorder="0" applyAlignment="0" applyProtection="0"/>
    <xf numFmtId="179" fontId="63" fillId="0" borderId="0" applyFont="0" applyFill="0" applyBorder="0" applyAlignment="0" applyProtection="0"/>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179" fontId="63" fillId="0" borderId="0" applyFont="0" applyFill="0" applyBorder="0" applyAlignment="0" applyProtection="0"/>
    <xf numFmtId="179" fontId="63" fillId="0" borderId="0" applyFont="0" applyFill="0" applyBorder="0" applyAlignment="0" applyProtection="0"/>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179" fontId="63" fillId="0" borderId="0" applyFont="0" applyFill="0" applyBorder="0" applyAlignment="0" applyProtection="0"/>
    <xf numFmtId="179" fontId="63" fillId="0" borderId="0" applyFont="0" applyFill="0" applyBorder="0" applyAlignment="0" applyProtection="0"/>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3" fillId="0" borderId="0">
      <alignment vertical="center"/>
    </xf>
    <xf numFmtId="0" fontId="23" fillId="0" borderId="0" applyNumberFormat="0" applyFont="0" applyFill="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5" fillId="21"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3" fillId="36" borderId="0" applyNumberFormat="0" applyBorder="0" applyAlignment="0" applyProtection="0">
      <alignment vertical="center"/>
    </xf>
    <xf numFmtId="0" fontId="23" fillId="36" borderId="0" applyNumberFormat="0" applyBorder="0" applyAlignment="0" applyProtection="0">
      <alignment vertical="center"/>
    </xf>
    <xf numFmtId="0" fontId="63" fillId="0" borderId="0">
      <alignment vertical="center"/>
    </xf>
    <xf numFmtId="0" fontId="23" fillId="36" borderId="0" applyNumberFormat="0" applyBorder="0" applyAlignment="0" applyProtection="0">
      <alignment vertical="center"/>
    </xf>
    <xf numFmtId="0" fontId="23" fillId="36" borderId="0" applyNumberFormat="0" applyBorder="0" applyAlignment="0" applyProtection="0">
      <alignment vertical="center"/>
    </xf>
    <xf numFmtId="0" fontId="23" fillId="36" borderId="0" applyNumberFormat="0" applyBorder="0" applyAlignment="0" applyProtection="0">
      <alignment vertical="center"/>
    </xf>
    <xf numFmtId="0" fontId="23" fillId="36" borderId="0" applyNumberFormat="0" applyBorder="0" applyAlignment="0" applyProtection="0">
      <alignment vertical="center"/>
    </xf>
    <xf numFmtId="0" fontId="23" fillId="36"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20" fillId="45" borderId="0" applyNumberFormat="0" applyBorder="0" applyAlignment="0" applyProtection="0">
      <alignment vertical="center"/>
    </xf>
    <xf numFmtId="0" fontId="23" fillId="33"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20" fillId="45"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3" fillId="0" borderId="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20" fillId="45"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23" fillId="30"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0" fillId="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0" fillId="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179" fontId="63" fillId="0" borderId="0" applyFont="0" applyFill="0" applyBorder="0" applyAlignment="0" applyProtection="0"/>
    <xf numFmtId="0" fontId="20" fillId="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179" fontId="63" fillId="0" borderId="0" applyFont="0" applyFill="0" applyBorder="0" applyAlignment="0" applyProtection="0"/>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6" fillId="18" borderId="0" applyNumberFormat="0" applyBorder="0" applyAlignment="0" applyProtection="0">
      <alignment vertical="center"/>
    </xf>
    <xf numFmtId="179" fontId="63" fillId="0" borderId="0" applyFont="0" applyFill="0" applyBorder="0" applyAlignment="0" applyProtection="0"/>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6" fillId="18" borderId="0" applyNumberFormat="0" applyBorder="0" applyAlignment="0" applyProtection="0">
      <alignment vertical="center"/>
    </xf>
    <xf numFmtId="0" fontId="23" fillId="30" borderId="0" applyNumberFormat="0" applyBorder="0" applyAlignment="0" applyProtection="0">
      <alignment vertical="center"/>
    </xf>
    <xf numFmtId="0" fontId="23" fillId="30" borderId="0" applyNumberFormat="0" applyBorder="0" applyAlignment="0" applyProtection="0">
      <alignment vertical="center"/>
    </xf>
    <xf numFmtId="0" fontId="23" fillId="30" borderId="0" applyNumberFormat="0" applyBorder="0" applyAlignment="0" applyProtection="0">
      <alignment vertical="center"/>
    </xf>
    <xf numFmtId="0" fontId="23" fillId="30" borderId="0" applyNumberFormat="0" applyBorder="0" applyAlignment="0" applyProtection="0">
      <alignment vertical="center"/>
    </xf>
    <xf numFmtId="0" fontId="23" fillId="30" borderId="0" applyNumberFormat="0" applyBorder="0" applyAlignment="0" applyProtection="0">
      <alignment vertical="center"/>
    </xf>
    <xf numFmtId="0" fontId="23" fillId="30" borderId="0" applyNumberFormat="0" applyBorder="0" applyAlignment="0" applyProtection="0">
      <alignment vertical="center"/>
    </xf>
    <xf numFmtId="0" fontId="23" fillId="30" borderId="0" applyNumberFormat="0" applyBorder="0" applyAlignment="0" applyProtection="0">
      <alignment vertical="center"/>
    </xf>
    <xf numFmtId="0" fontId="28" fillId="16" borderId="0" applyNumberFormat="0" applyBorder="0" applyAlignment="0" applyProtection="0">
      <alignment vertical="center"/>
    </xf>
    <xf numFmtId="0" fontId="23" fillId="39"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6" fillId="23"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45" fillId="0" borderId="32" applyNumberFormat="0" applyFill="0" applyAlignment="0" applyProtection="0">
      <alignment vertical="center"/>
    </xf>
    <xf numFmtId="0" fontId="20" fillId="29"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6" fillId="23"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45" fillId="0" borderId="32" applyNumberFormat="0" applyFill="0" applyAlignment="0" applyProtection="0">
      <alignment vertical="center"/>
    </xf>
    <xf numFmtId="0" fontId="20" fillId="29"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45" fillId="0" borderId="32" applyNumberFormat="0" applyFill="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6" fillId="23" borderId="0" applyNumberFormat="0" applyBorder="0" applyAlignment="0" applyProtection="0">
      <alignment vertical="center"/>
    </xf>
    <xf numFmtId="0" fontId="45" fillId="0" borderId="32" applyNumberFormat="0" applyFill="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6" fillId="23" borderId="0" applyNumberFormat="0" applyBorder="0" applyAlignment="0" applyProtection="0">
      <alignment vertical="center"/>
    </xf>
    <xf numFmtId="0" fontId="28" fillId="16" borderId="0" applyNumberFormat="0" applyBorder="0" applyAlignment="0" applyProtection="0">
      <alignment vertical="center"/>
    </xf>
    <xf numFmtId="0" fontId="23" fillId="39" borderId="0" applyNumberFormat="0" applyBorder="0" applyAlignment="0" applyProtection="0">
      <alignment vertical="center"/>
    </xf>
    <xf numFmtId="0" fontId="28" fillId="16" borderId="0" applyNumberFormat="0" applyBorder="0" applyAlignment="0" applyProtection="0">
      <alignment vertical="center"/>
    </xf>
    <xf numFmtId="0" fontId="23" fillId="39" borderId="0" applyNumberFormat="0" applyBorder="0" applyAlignment="0" applyProtection="0">
      <alignment vertical="center"/>
    </xf>
    <xf numFmtId="0" fontId="28" fillId="16" borderId="0" applyNumberFormat="0" applyBorder="0" applyAlignment="0" applyProtection="0">
      <alignment vertical="center"/>
    </xf>
    <xf numFmtId="0" fontId="23" fillId="39" borderId="0" applyNumberFormat="0" applyBorder="0" applyAlignment="0" applyProtection="0">
      <alignment vertical="center"/>
    </xf>
    <xf numFmtId="0" fontId="28" fillId="16" borderId="0" applyNumberFormat="0" applyBorder="0" applyAlignment="0" applyProtection="0">
      <alignment vertical="center"/>
    </xf>
    <xf numFmtId="0" fontId="23" fillId="39" borderId="0" applyNumberFormat="0" applyBorder="0" applyAlignment="0" applyProtection="0">
      <alignment vertical="center"/>
    </xf>
    <xf numFmtId="0" fontId="28" fillId="16" borderId="0" applyNumberFormat="0" applyBorder="0" applyAlignment="0" applyProtection="0">
      <alignment vertical="center"/>
    </xf>
    <xf numFmtId="0" fontId="23" fillId="39" borderId="0" applyNumberFormat="0" applyBorder="0" applyAlignment="0" applyProtection="0">
      <alignment vertical="center"/>
    </xf>
    <xf numFmtId="0" fontId="28" fillId="16" borderId="0" applyNumberFormat="0" applyBorder="0" applyAlignment="0" applyProtection="0">
      <alignment vertical="center"/>
    </xf>
    <xf numFmtId="0" fontId="23" fillId="39" borderId="0" applyNumberFormat="0" applyBorder="0" applyAlignment="0" applyProtection="0">
      <alignment vertical="center"/>
    </xf>
    <xf numFmtId="0" fontId="23" fillId="39" borderId="0" applyNumberFormat="0" applyBorder="0" applyAlignment="0" applyProtection="0">
      <alignment vertical="center"/>
    </xf>
    <xf numFmtId="0" fontId="23" fillId="33" borderId="0" applyNumberFormat="0" applyBorder="0" applyAlignment="0" applyProtection="0">
      <alignment vertical="center"/>
    </xf>
    <xf numFmtId="0" fontId="27" fillId="0" borderId="0" applyNumberFormat="0" applyFill="0" applyBorder="0" applyAlignment="0" applyProtection="0">
      <alignment vertical="center"/>
    </xf>
    <xf numFmtId="0" fontId="23" fillId="33"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0" fillId="34" borderId="0" applyNumberFormat="0" applyBorder="0" applyAlignment="0" applyProtection="0">
      <alignment vertical="center"/>
    </xf>
    <xf numFmtId="0" fontId="20" fillId="34"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0" fillId="34" borderId="0" applyNumberFormat="0" applyBorder="0" applyAlignment="0" applyProtection="0">
      <alignment vertical="center"/>
    </xf>
    <xf numFmtId="0" fontId="20" fillId="34" borderId="0" applyNumberFormat="0" applyBorder="0" applyAlignment="0" applyProtection="0">
      <alignment vertical="center"/>
    </xf>
    <xf numFmtId="0" fontId="6" fillId="6" borderId="0" applyNumberFormat="0" applyBorder="0" applyAlignment="0" applyProtection="0">
      <alignment vertical="center"/>
    </xf>
    <xf numFmtId="0" fontId="20" fillId="34" borderId="0" applyNumberFormat="0" applyBorder="0" applyAlignment="0" applyProtection="0">
      <alignment vertical="center"/>
    </xf>
    <xf numFmtId="0" fontId="20" fillId="34"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20" fillId="34" borderId="0" applyNumberFormat="0" applyBorder="0" applyAlignment="0" applyProtection="0">
      <alignment vertical="center"/>
    </xf>
    <xf numFmtId="0" fontId="20" fillId="34" borderId="0" applyNumberFormat="0" applyBorder="0" applyAlignment="0" applyProtection="0">
      <alignment vertical="center"/>
    </xf>
    <xf numFmtId="0" fontId="6" fillId="6" borderId="0" applyNumberFormat="0" applyBorder="0" applyAlignment="0" applyProtection="0">
      <alignment vertical="center"/>
    </xf>
    <xf numFmtId="0" fontId="20" fillId="34" borderId="0" applyNumberFormat="0" applyBorder="0" applyAlignment="0" applyProtection="0">
      <alignment vertical="center"/>
    </xf>
    <xf numFmtId="0" fontId="20" fillId="34" borderId="0" applyNumberFormat="0" applyBorder="0" applyAlignment="0" applyProtection="0">
      <alignment vertical="center"/>
    </xf>
    <xf numFmtId="0" fontId="6" fillId="6" borderId="0" applyNumberFormat="0" applyBorder="0" applyAlignment="0" applyProtection="0">
      <alignment vertical="center"/>
    </xf>
    <xf numFmtId="0" fontId="23" fillId="33" borderId="0" applyNumberFormat="0" applyBorder="0" applyAlignment="0" applyProtection="0">
      <alignment vertical="center"/>
    </xf>
    <xf numFmtId="0" fontId="20" fillId="45" borderId="0" applyNumberFormat="0" applyBorder="0" applyAlignment="0" applyProtection="0">
      <alignment vertical="center"/>
    </xf>
    <xf numFmtId="0" fontId="23" fillId="33" borderId="0" applyNumberFormat="0" applyBorder="0" applyAlignment="0" applyProtection="0">
      <alignment vertical="center"/>
    </xf>
    <xf numFmtId="0" fontId="20" fillId="45" borderId="0" applyNumberFormat="0" applyBorder="0" applyAlignment="0" applyProtection="0">
      <alignment vertical="center"/>
    </xf>
    <xf numFmtId="0" fontId="23" fillId="33" borderId="0" applyNumberFormat="0" applyBorder="0" applyAlignment="0" applyProtection="0">
      <alignment vertical="center"/>
    </xf>
    <xf numFmtId="0" fontId="20" fillId="45" borderId="0" applyNumberFormat="0" applyBorder="0" applyAlignment="0" applyProtection="0">
      <alignment vertical="center"/>
    </xf>
    <xf numFmtId="0" fontId="23" fillId="33" borderId="0" applyNumberFormat="0" applyBorder="0" applyAlignment="0" applyProtection="0">
      <alignment vertical="center"/>
    </xf>
    <xf numFmtId="0" fontId="20" fillId="45" borderId="0" applyNumberFormat="0" applyBorder="0" applyAlignment="0" applyProtection="0">
      <alignment vertical="center"/>
    </xf>
    <xf numFmtId="0" fontId="23" fillId="33" borderId="0" applyNumberFormat="0" applyBorder="0" applyAlignment="0" applyProtection="0">
      <alignment vertical="center"/>
    </xf>
    <xf numFmtId="0" fontId="20" fillId="45" borderId="0" applyNumberFormat="0" applyBorder="0" applyAlignment="0" applyProtection="0">
      <alignment vertical="center"/>
    </xf>
    <xf numFmtId="0" fontId="23" fillId="3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3"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179" fontId="63" fillId="0" borderId="0" applyFont="0" applyFill="0" applyBorder="0" applyAlignment="0" applyProtection="0"/>
    <xf numFmtId="0" fontId="6" fillId="11" borderId="0" applyNumberFormat="0" applyBorder="0" applyAlignment="0" applyProtection="0">
      <alignment vertical="center"/>
    </xf>
    <xf numFmtId="0" fontId="6" fillId="11" borderId="0" applyNumberFormat="0" applyBorder="0" applyAlignment="0" applyProtection="0">
      <alignment vertical="center"/>
    </xf>
    <xf numFmtId="179" fontId="63" fillId="0" borderId="0" applyFont="0" applyFill="0" applyBorder="0" applyAlignment="0" applyProtection="0"/>
    <xf numFmtId="179" fontId="63" fillId="0" borderId="0" applyFont="0" applyFill="0" applyBorder="0" applyAlignment="0" applyProtection="0"/>
    <xf numFmtId="0" fontId="6" fillId="11" borderId="0" applyNumberFormat="0" applyBorder="0" applyAlignment="0" applyProtection="0">
      <alignment vertical="center"/>
    </xf>
    <xf numFmtId="0" fontId="6" fillId="11" borderId="0" applyNumberFormat="0" applyBorder="0" applyAlignment="0" applyProtection="0">
      <alignment vertical="center"/>
    </xf>
    <xf numFmtId="179" fontId="63" fillId="0" borderId="0" applyFont="0" applyFill="0" applyBorder="0" applyAlignment="0" applyProtection="0"/>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179" fontId="63" fillId="0" borderId="0" applyFont="0" applyFill="0" applyBorder="0" applyAlignment="0" applyProtection="0"/>
    <xf numFmtId="0" fontId="6" fillId="11" borderId="0" applyNumberFormat="0" applyBorder="0" applyAlignment="0" applyProtection="0">
      <alignment vertical="center"/>
    </xf>
    <xf numFmtId="0" fontId="6" fillId="11" borderId="0" applyNumberFormat="0" applyBorder="0" applyAlignment="0" applyProtection="0">
      <alignment vertical="center"/>
    </xf>
    <xf numFmtId="179" fontId="63" fillId="0" borderId="0" applyFont="0" applyFill="0" applyBorder="0" applyAlignment="0" applyProtection="0"/>
    <xf numFmtId="0" fontId="6" fillId="11" borderId="0" applyNumberFormat="0" applyBorder="0" applyAlignment="0" applyProtection="0">
      <alignment vertical="center"/>
    </xf>
    <xf numFmtId="0" fontId="6" fillId="11" borderId="0" applyNumberFormat="0" applyBorder="0" applyAlignment="0" applyProtection="0">
      <alignment vertical="center"/>
    </xf>
    <xf numFmtId="179" fontId="63" fillId="0" borderId="0" applyFont="0" applyFill="0" applyBorder="0" applyAlignment="0" applyProtection="0"/>
    <xf numFmtId="0" fontId="6" fillId="11" borderId="0" applyNumberFormat="0" applyBorder="0" applyAlignment="0" applyProtection="0">
      <alignment vertical="center"/>
    </xf>
    <xf numFmtId="0" fontId="6" fillId="11" borderId="0" applyNumberFormat="0" applyBorder="0" applyAlignment="0" applyProtection="0">
      <alignment vertical="center"/>
    </xf>
    <xf numFmtId="179" fontId="63" fillId="0" borderId="0" applyFont="0" applyFill="0" applyBorder="0" applyAlignment="0" applyProtection="0"/>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30" fillId="0" borderId="0" applyNumberFormat="0" applyFill="0" applyBorder="0" applyAlignment="0" applyProtection="0">
      <alignment vertical="center"/>
    </xf>
    <xf numFmtId="0" fontId="6" fillId="11" borderId="0" applyNumberFormat="0" applyBorder="0" applyAlignment="0" applyProtection="0">
      <alignment vertical="center"/>
    </xf>
    <xf numFmtId="0" fontId="30" fillId="0" borderId="0" applyNumberFormat="0" applyFill="0" applyBorder="0" applyAlignment="0" applyProtection="0">
      <alignment vertical="center"/>
    </xf>
    <xf numFmtId="0" fontId="6" fillId="11" borderId="0" applyNumberFormat="0" applyBorder="0" applyAlignment="0" applyProtection="0">
      <alignment vertical="center"/>
    </xf>
    <xf numFmtId="0" fontId="30" fillId="0" borderId="0" applyNumberFormat="0" applyFill="0" applyBorder="0" applyAlignment="0" applyProtection="0">
      <alignment vertical="center"/>
    </xf>
    <xf numFmtId="0" fontId="6" fillId="11" borderId="0" applyNumberFormat="0" applyBorder="0" applyAlignment="0" applyProtection="0">
      <alignment vertical="center"/>
    </xf>
    <xf numFmtId="0" fontId="30" fillId="0" borderId="0" applyNumberFormat="0" applyFill="0" applyBorder="0" applyAlignment="0" applyProtection="0">
      <alignment vertical="center"/>
    </xf>
    <xf numFmtId="0" fontId="6" fillId="11" borderId="0" applyNumberFormat="0" applyBorder="0" applyAlignment="0" applyProtection="0">
      <alignment vertical="center"/>
    </xf>
    <xf numFmtId="0" fontId="6" fillId="24"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0" fillId="23"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0" fillId="23"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0" fillId="23"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0" fillId="23"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0" fillId="23"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0" fillId="23"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0" fillId="23"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20" fillId="23"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18" borderId="0" applyNumberFormat="0" applyBorder="0" applyAlignment="0" applyProtection="0">
      <alignment vertical="center"/>
    </xf>
    <xf numFmtId="0" fontId="23" fillId="0" borderId="0">
      <alignment vertical="center"/>
    </xf>
    <xf numFmtId="0" fontId="6"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lignment vertical="center"/>
    </xf>
    <xf numFmtId="0" fontId="6"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lignment vertical="center"/>
    </xf>
    <xf numFmtId="0" fontId="6" fillId="8" borderId="0" applyNumberFormat="0" applyBorder="0" applyAlignment="0" applyProtection="0">
      <alignment vertical="center"/>
    </xf>
    <xf numFmtId="0" fontId="22" fillId="0" borderId="0" applyNumberFormat="0" applyFill="0" applyBorder="0" applyAlignment="0" applyProtection="0">
      <alignment vertical="center"/>
    </xf>
    <xf numFmtId="0" fontId="6" fillId="8" borderId="0" applyNumberFormat="0" applyBorder="0" applyAlignment="0" applyProtection="0">
      <alignment vertical="center"/>
    </xf>
    <xf numFmtId="0" fontId="22" fillId="0" borderId="0" applyNumberForma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4"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4"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4"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4"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63" fillId="0" borderId="0">
      <alignment vertical="center"/>
    </xf>
    <xf numFmtId="0" fontId="20" fillId="34"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4"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3" fillId="0" borderId="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6" borderId="0" applyNumberFormat="0" applyBorder="0" applyAlignment="0" applyProtection="0">
      <alignment vertical="center"/>
    </xf>
    <xf numFmtId="0" fontId="25" fillId="35"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5" fillId="35"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38" fillId="0" borderId="0" applyNumberFormat="0" applyFill="0" applyBorder="0" applyAlignment="0" applyProtection="0">
      <alignment vertical="center"/>
    </xf>
    <xf numFmtId="0" fontId="6" fillId="8" borderId="0" applyNumberFormat="0" applyBorder="0" applyAlignment="0" applyProtection="0">
      <alignment vertical="center"/>
    </xf>
    <xf numFmtId="0" fontId="25" fillId="35"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5" fillId="35"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5" fillId="35"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5" fillId="35"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38" fillId="0" borderId="0" applyNumberForma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38" fillId="0" borderId="0" applyNumberFormat="0" applyFill="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3" fillId="0" borderId="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6" fillId="8" borderId="0" applyNumberFormat="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6" fillId="8" borderId="0" applyNumberFormat="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6" fillId="8" borderId="0" applyNumberFormat="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6" fillId="8" borderId="0" applyNumberFormat="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6" fillId="8" borderId="0" applyNumberFormat="0" applyBorder="0" applyAlignment="0" applyProtection="0">
      <alignment vertical="center"/>
    </xf>
    <xf numFmtId="0" fontId="63" fillId="0" borderId="0"/>
    <xf numFmtId="0" fontId="63" fillId="0" borderId="0"/>
    <xf numFmtId="0" fontId="20" fillId="5" borderId="0" applyNumberFormat="0" applyBorder="0" applyAlignment="0" applyProtection="0">
      <alignment vertical="center"/>
    </xf>
    <xf numFmtId="0" fontId="63" fillId="0" borderId="0"/>
    <xf numFmtId="0" fontId="63" fillId="0" borderId="0"/>
    <xf numFmtId="0" fontId="20" fillId="3" borderId="0" applyNumberFormat="0" applyBorder="0" applyAlignment="0" applyProtection="0">
      <alignment vertical="center"/>
    </xf>
    <xf numFmtId="0" fontId="63" fillId="0" borderId="0"/>
    <xf numFmtId="0" fontId="63" fillId="0" borderId="0"/>
    <xf numFmtId="0" fontId="20" fillId="24" borderId="0" applyNumberFormat="0" applyBorder="0" applyAlignment="0" applyProtection="0">
      <alignment vertical="center"/>
    </xf>
    <xf numFmtId="0" fontId="63" fillId="0" borderId="0"/>
    <xf numFmtId="0" fontId="63" fillId="0" borderId="0"/>
    <xf numFmtId="0" fontId="20" fillId="45" borderId="0" applyNumberFormat="0" applyBorder="0" applyAlignment="0" applyProtection="0">
      <alignment vertical="center"/>
    </xf>
    <xf numFmtId="0" fontId="63" fillId="0" borderId="0"/>
    <xf numFmtId="0" fontId="63" fillId="0" borderId="0"/>
    <xf numFmtId="0" fontId="20" fillId="4" borderId="0" applyNumberFormat="0" applyBorder="0" applyAlignment="0" applyProtection="0">
      <alignment vertical="center"/>
    </xf>
    <xf numFmtId="0" fontId="63" fillId="0" borderId="0"/>
    <xf numFmtId="0" fontId="63" fillId="0" borderId="0"/>
    <xf numFmtId="0" fontId="20" fillId="29" borderId="0" applyNumberFormat="0" applyBorder="0" applyAlignment="0" applyProtection="0">
      <alignment vertical="center"/>
    </xf>
    <xf numFmtId="0" fontId="31" fillId="25" borderId="23" applyNumberFormat="0" applyAlignment="0" applyProtection="0">
      <alignment vertical="center"/>
    </xf>
    <xf numFmtId="0" fontId="31" fillId="25" borderId="23" applyNumberFormat="0" applyAlignment="0" applyProtection="0">
      <alignment vertical="center"/>
    </xf>
    <xf numFmtId="0" fontId="20" fillId="5" borderId="0" applyNumberFormat="0" applyBorder="0" applyAlignment="0" applyProtection="0">
      <alignment vertical="center"/>
    </xf>
    <xf numFmtId="0" fontId="31" fillId="25" borderId="23" applyNumberFormat="0" applyAlignment="0" applyProtection="0">
      <alignment vertical="center"/>
    </xf>
    <xf numFmtId="0" fontId="31" fillId="25" borderId="23" applyNumberFormat="0" applyAlignment="0" applyProtection="0">
      <alignment vertical="center"/>
    </xf>
    <xf numFmtId="0" fontId="20" fillId="5" borderId="0" applyNumberFormat="0" applyBorder="0" applyAlignment="0" applyProtection="0">
      <alignment vertical="center"/>
    </xf>
    <xf numFmtId="0" fontId="31" fillId="25" borderId="23" applyNumberFormat="0" applyAlignment="0" applyProtection="0">
      <alignment vertical="center"/>
    </xf>
    <xf numFmtId="0" fontId="31" fillId="25" borderId="23" applyNumberFormat="0" applyAlignment="0" applyProtection="0">
      <alignment vertical="center"/>
    </xf>
    <xf numFmtId="0" fontId="20" fillId="5" borderId="0" applyNumberFormat="0" applyBorder="0" applyAlignment="0" applyProtection="0">
      <alignment vertical="center"/>
    </xf>
    <xf numFmtId="0" fontId="31" fillId="25" borderId="23" applyNumberFormat="0" applyAlignment="0" applyProtection="0">
      <alignment vertical="center"/>
    </xf>
    <xf numFmtId="0" fontId="31" fillId="25" borderId="23" applyNumberFormat="0" applyAlignment="0" applyProtection="0">
      <alignment vertical="center"/>
    </xf>
    <xf numFmtId="0" fontId="20" fillId="5" borderId="0" applyNumberFormat="0" applyBorder="0" applyAlignment="0" applyProtection="0">
      <alignment vertical="center"/>
    </xf>
    <xf numFmtId="0" fontId="31" fillId="25" borderId="23" applyNumberFormat="0" applyAlignment="0" applyProtection="0">
      <alignment vertical="center"/>
    </xf>
    <xf numFmtId="0" fontId="20" fillId="5" borderId="0" applyNumberFormat="0" applyBorder="0" applyAlignment="0" applyProtection="0">
      <alignment vertical="center"/>
    </xf>
    <xf numFmtId="0" fontId="31" fillId="25" borderId="23" applyNumberFormat="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31" fillId="25" borderId="23" applyNumberFormat="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31" fillId="25" borderId="23" applyNumberFormat="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5"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40" fillId="31" borderId="25" applyNumberFormat="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20" fillId="3" borderId="0" applyNumberFormat="0" applyBorder="0" applyAlignment="0" applyProtection="0">
      <alignment vertical="center"/>
    </xf>
    <xf numFmtId="0" fontId="40" fillId="31" borderId="25" applyNumberFormat="0" applyAlignment="0" applyProtection="0">
      <alignment vertical="center"/>
    </xf>
    <xf numFmtId="0" fontId="20" fillId="3" borderId="0" applyNumberFormat="0" applyBorder="0" applyAlignment="0" applyProtection="0">
      <alignment vertical="center"/>
    </xf>
    <xf numFmtId="0" fontId="40" fillId="31" borderId="25" applyNumberFormat="0" applyAlignment="0" applyProtection="0">
      <alignment vertical="center"/>
    </xf>
    <xf numFmtId="0" fontId="20" fillId="3" borderId="0" applyNumberFormat="0" applyBorder="0" applyAlignment="0" applyProtection="0">
      <alignment vertical="center"/>
    </xf>
    <xf numFmtId="0" fontId="40" fillId="31" borderId="25" applyNumberFormat="0" applyAlignment="0" applyProtection="0">
      <alignment vertical="center"/>
    </xf>
    <xf numFmtId="0" fontId="20" fillId="3" borderId="0" applyNumberFormat="0" applyBorder="0" applyAlignment="0" applyProtection="0">
      <alignment vertical="center"/>
    </xf>
    <xf numFmtId="0" fontId="25" fillId="27"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0" fillId="4" borderId="0" applyNumberFormat="0" applyBorder="0" applyAlignment="0" applyProtection="0">
      <alignment vertical="center"/>
    </xf>
    <xf numFmtId="0" fontId="20" fillId="24" borderId="0" applyNumberFormat="0" applyBorder="0" applyAlignment="0" applyProtection="0">
      <alignment vertical="center"/>
    </xf>
    <xf numFmtId="0" fontId="20" fillId="24" borderId="0" applyNumberFormat="0" applyBorder="0" applyAlignment="0" applyProtection="0">
      <alignment vertical="center"/>
    </xf>
    <xf numFmtId="0" fontId="25" fillId="27" borderId="0" applyNumberFormat="0" applyBorder="0" applyAlignment="0" applyProtection="0">
      <alignment vertical="center"/>
    </xf>
    <xf numFmtId="0" fontId="25" fillId="27" borderId="0" applyNumberFormat="0" applyBorder="0" applyAlignment="0" applyProtection="0">
      <alignment vertical="center"/>
    </xf>
    <xf numFmtId="0" fontId="25" fillId="27" borderId="0" applyNumberFormat="0" applyBorder="0" applyAlignment="0" applyProtection="0">
      <alignment vertical="center"/>
    </xf>
    <xf numFmtId="0" fontId="25" fillId="27" borderId="0" applyNumberFormat="0" applyBorder="0" applyAlignment="0" applyProtection="0">
      <alignment vertical="center"/>
    </xf>
    <xf numFmtId="0" fontId="25" fillId="27" borderId="0" applyNumberFormat="0" applyBorder="0" applyAlignment="0" applyProtection="0">
      <alignment vertical="center"/>
    </xf>
    <xf numFmtId="0" fontId="25" fillId="27"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63" fillId="0" borderId="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0" fillId="45" borderId="0" applyNumberFormat="0" applyBorder="0" applyAlignment="0" applyProtection="0">
      <alignment vertical="center"/>
    </xf>
    <xf numFmtId="0" fontId="25" fillId="28" borderId="0" applyNumberFormat="0" applyBorder="0" applyAlignment="0" applyProtection="0">
      <alignment vertical="center"/>
    </xf>
    <xf numFmtId="0" fontId="25" fillId="28" borderId="0" applyNumberFormat="0" applyBorder="0" applyAlignment="0" applyProtection="0">
      <alignment vertical="center"/>
    </xf>
    <xf numFmtId="0" fontId="25" fillId="28" borderId="0" applyNumberFormat="0" applyBorder="0" applyAlignment="0" applyProtection="0">
      <alignment vertical="center"/>
    </xf>
    <xf numFmtId="0" fontId="25" fillId="28" borderId="0" applyNumberFormat="0" applyBorder="0" applyAlignment="0" applyProtection="0">
      <alignment vertical="center"/>
    </xf>
    <xf numFmtId="0" fontId="25" fillId="28" borderId="0" applyNumberFormat="0" applyBorder="0" applyAlignment="0" applyProtection="0">
      <alignment vertical="center"/>
    </xf>
    <xf numFmtId="0" fontId="63" fillId="0" borderId="0">
      <alignment vertical="center"/>
    </xf>
    <xf numFmtId="0" fontId="25" fillId="28" borderId="0" applyNumberFormat="0" applyBorder="0" applyAlignment="0" applyProtection="0">
      <alignment vertical="center"/>
    </xf>
    <xf numFmtId="0" fontId="25" fillId="28" borderId="0" applyNumberFormat="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5" fillId="37"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63" fillId="0" borderId="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5" fillId="37" borderId="0" applyNumberFormat="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5" fillId="37" borderId="0" applyNumberFormat="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5" fillId="37" borderId="0" applyNumberFormat="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5" fillId="37" borderId="0" applyNumberFormat="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5" fillId="37" borderId="0" applyNumberFormat="0" applyBorder="0" applyAlignment="0" applyProtection="0">
      <alignment vertical="center"/>
    </xf>
    <xf numFmtId="0" fontId="63" fillId="0" borderId="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5" fillId="37" borderId="0" applyNumberFormat="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5" fillId="37" borderId="0" applyNumberFormat="0" applyBorder="0" applyAlignment="0" applyProtection="0">
      <alignment vertical="center"/>
    </xf>
    <xf numFmtId="0" fontId="25" fillId="20" borderId="0" applyNumberFormat="0" applyBorder="0" applyAlignment="0" applyProtection="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40" fillId="31" borderId="25" applyNumberFormat="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20" fillId="23"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20" fillId="23"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63" fillId="0" borderId="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0" fillId="29"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29" borderId="0" applyNumberFormat="0" applyBorder="0" applyAlignment="0" applyProtection="0">
      <alignment vertical="center"/>
    </xf>
    <xf numFmtId="0" fontId="20" fillId="23" borderId="0" applyNumberFormat="0" applyBorder="0" applyAlignment="0" applyProtection="0">
      <alignment vertical="center"/>
    </xf>
    <xf numFmtId="0" fontId="20" fillId="23" borderId="0" applyNumberFormat="0" applyBorder="0" applyAlignment="0" applyProtection="0">
      <alignment vertical="center"/>
    </xf>
    <xf numFmtId="0" fontId="25" fillId="20" borderId="0" applyNumberFormat="0" applyBorder="0" applyAlignment="0" applyProtection="0">
      <alignment vertical="center"/>
    </xf>
    <xf numFmtId="0" fontId="25" fillId="20" borderId="0" applyNumberFormat="0" applyBorder="0" applyAlignment="0" applyProtection="0">
      <alignment vertical="center"/>
    </xf>
    <xf numFmtId="0" fontId="25" fillId="20" borderId="0" applyNumberFormat="0" applyBorder="0" applyAlignment="0" applyProtection="0">
      <alignment vertical="center"/>
    </xf>
    <xf numFmtId="0" fontId="25" fillId="20" borderId="0" applyNumberFormat="0" applyBorder="0" applyAlignment="0" applyProtection="0">
      <alignment vertical="center"/>
    </xf>
    <xf numFmtId="0" fontId="25" fillId="20" borderId="0" applyNumberFormat="0" applyBorder="0" applyAlignment="0" applyProtection="0">
      <alignment vertical="center"/>
    </xf>
    <xf numFmtId="0" fontId="63" fillId="0" borderId="0">
      <alignment vertical="center"/>
    </xf>
    <xf numFmtId="0" fontId="25" fillId="20" borderId="0" applyNumberFormat="0" applyBorder="0" applyAlignment="0" applyProtection="0">
      <alignment vertical="center"/>
    </xf>
    <xf numFmtId="0" fontId="25" fillId="20" borderId="0" applyNumberFormat="0" applyBorder="0" applyAlignment="0" applyProtection="0">
      <alignment vertical="center"/>
    </xf>
    <xf numFmtId="0" fontId="20" fillId="5"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23"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23"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0" fillId="23" borderId="0" applyNumberFormat="0" applyBorder="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20" fillId="23" borderId="0" applyNumberFormat="0" applyBorder="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20" fillId="23" borderId="0" applyNumberFormat="0" applyBorder="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20" fillId="23" borderId="0" applyNumberFormat="0" applyBorder="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20" fillId="23" borderId="0" applyNumberFormat="0" applyBorder="0" applyAlignment="0" applyProtection="0">
      <alignment vertical="center"/>
    </xf>
    <xf numFmtId="0" fontId="20" fillId="3"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6" fillId="0" borderId="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63" fillId="0" borderId="0"/>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54" fillId="0" borderId="36" applyNumberFormat="0" applyFill="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54" fillId="0" borderId="36" applyNumberFormat="0" applyFill="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54" fillId="0" borderId="36" applyNumberFormat="0" applyFill="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54" fillId="0" borderId="36" applyNumberFormat="0" applyFill="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63" fillId="0" borderId="0"/>
    <xf numFmtId="0" fontId="20" fillId="11" borderId="0" applyNumberFormat="0" applyBorder="0" applyAlignment="0" applyProtection="0">
      <alignment vertical="center"/>
    </xf>
    <xf numFmtId="0" fontId="54" fillId="0" borderId="36" applyNumberFormat="0" applyFill="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20" fillId="11" borderId="0" applyNumberFormat="0" applyBorder="0" applyAlignment="0" applyProtection="0">
      <alignment vertical="center"/>
    </xf>
    <xf numFmtId="0" fontId="63" fillId="0" borderId="0"/>
    <xf numFmtId="0" fontId="20" fillId="11" borderId="0" applyNumberFormat="0" applyBorder="0" applyAlignment="0" applyProtection="0">
      <alignment vertical="center"/>
    </xf>
    <xf numFmtId="0" fontId="63" fillId="0" borderId="0"/>
    <xf numFmtId="0" fontId="63" fillId="0" borderId="0"/>
    <xf numFmtId="0" fontId="20" fillId="11" borderId="0" applyNumberFormat="0" applyBorder="0" applyAlignment="0" applyProtection="0">
      <alignment vertical="center"/>
    </xf>
    <xf numFmtId="0" fontId="63" fillId="0" borderId="0"/>
    <xf numFmtId="0" fontId="63" fillId="0" borderId="0"/>
    <xf numFmtId="0" fontId="20" fillId="11" borderId="0" applyNumberFormat="0" applyBorder="0" applyAlignment="0" applyProtection="0">
      <alignment vertical="center"/>
    </xf>
    <xf numFmtId="0" fontId="63" fillId="0" borderId="0"/>
    <xf numFmtId="0" fontId="63" fillId="0" borderId="0"/>
    <xf numFmtId="0" fontId="20" fillId="11" borderId="0" applyNumberFormat="0" applyBorder="0" applyAlignment="0" applyProtection="0">
      <alignment vertical="center"/>
    </xf>
    <xf numFmtId="0" fontId="63" fillId="0" borderId="0"/>
    <xf numFmtId="0" fontId="63" fillId="0" borderId="0"/>
    <xf numFmtId="0" fontId="20" fillId="11" borderId="0" applyNumberFormat="0" applyBorder="0" applyAlignment="0" applyProtection="0">
      <alignment vertical="center"/>
    </xf>
    <xf numFmtId="0" fontId="20" fillId="24" borderId="0" applyNumberFormat="0" applyBorder="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63" fillId="0" borderId="0"/>
    <xf numFmtId="0" fontId="63" fillId="0" borderId="0"/>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63" fillId="0" borderId="0"/>
    <xf numFmtId="0" fontId="63" fillId="0" borderId="0"/>
    <xf numFmtId="0" fontId="20" fillId="31" borderId="0" applyNumberFormat="0" applyBorder="0" applyAlignment="0" applyProtection="0">
      <alignment vertical="center"/>
    </xf>
    <xf numFmtId="0" fontId="43" fillId="31" borderId="30" applyNumberFormat="0" applyAlignment="0" applyProtection="0">
      <alignment vertical="center"/>
    </xf>
    <xf numFmtId="0" fontId="63" fillId="0" borderId="0"/>
    <xf numFmtId="0" fontId="63" fillId="0" borderId="0"/>
    <xf numFmtId="0" fontId="20" fillId="31" borderId="0" applyNumberFormat="0" applyBorder="0" applyAlignment="0" applyProtection="0">
      <alignment vertical="center"/>
    </xf>
    <xf numFmtId="0" fontId="53" fillId="0" borderId="35" applyNumberFormat="0" applyFill="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20" fillId="31" borderId="0" applyNumberFormat="0" applyBorder="0" applyAlignment="0" applyProtection="0">
      <alignment vertical="center"/>
    </xf>
    <xf numFmtId="0" fontId="43" fillId="31" borderId="30" applyNumberFormat="0" applyAlignment="0" applyProtection="0">
      <alignment vertical="center"/>
    </xf>
    <xf numFmtId="0" fontId="63" fillId="0" borderId="0"/>
    <xf numFmtId="0" fontId="63" fillId="0" borderId="0"/>
    <xf numFmtId="0" fontId="20" fillId="31" borderId="0" applyNumberFormat="0" applyBorder="0" applyAlignment="0" applyProtection="0">
      <alignment vertical="center"/>
    </xf>
    <xf numFmtId="0" fontId="43" fillId="31" borderId="30" applyNumberFormat="0" applyAlignment="0" applyProtection="0">
      <alignment vertical="center"/>
    </xf>
    <xf numFmtId="0" fontId="63" fillId="0" borderId="0"/>
    <xf numFmtId="0" fontId="63" fillId="0" borderId="0"/>
    <xf numFmtId="0" fontId="20" fillId="31" borderId="0" applyNumberFormat="0" applyBorder="0" applyAlignment="0" applyProtection="0">
      <alignment vertical="center"/>
    </xf>
    <xf numFmtId="0" fontId="43" fillId="31" borderId="30" applyNumberFormat="0" applyAlignment="0" applyProtection="0">
      <alignment vertical="center"/>
    </xf>
    <xf numFmtId="0" fontId="63" fillId="0" borderId="0"/>
    <xf numFmtId="0" fontId="63" fillId="0" borderId="0"/>
    <xf numFmtId="0" fontId="20" fillId="31" borderId="0" applyNumberFormat="0" applyBorder="0" applyAlignment="0" applyProtection="0">
      <alignment vertical="center"/>
    </xf>
    <xf numFmtId="0" fontId="43" fillId="31" borderId="30" applyNumberFormat="0" applyAlignment="0" applyProtection="0">
      <alignment vertical="center"/>
    </xf>
    <xf numFmtId="0" fontId="63" fillId="0" borderId="0">
      <alignment vertical="center"/>
    </xf>
    <xf numFmtId="0" fontId="63" fillId="0" borderId="0"/>
    <xf numFmtId="0" fontId="63" fillId="0" borderId="0"/>
    <xf numFmtId="0" fontId="20" fillId="31" borderId="0" applyNumberFormat="0" applyBorder="0" applyAlignment="0" applyProtection="0">
      <alignment vertical="center"/>
    </xf>
    <xf numFmtId="0" fontId="63" fillId="0" borderId="0"/>
    <xf numFmtId="0" fontId="63" fillId="0" borderId="0"/>
    <xf numFmtId="0" fontId="20" fillId="31" borderId="0" applyNumberFormat="0" applyBorder="0" applyAlignment="0" applyProtection="0">
      <alignment vertical="center"/>
    </xf>
    <xf numFmtId="0" fontId="20" fillId="45" borderId="0" applyNumberFormat="0" applyBorder="0" applyAlignment="0" applyProtection="0">
      <alignment vertical="center"/>
    </xf>
    <xf numFmtId="0" fontId="63" fillId="0" borderId="0"/>
    <xf numFmtId="0" fontId="63" fillId="0" borderId="0"/>
    <xf numFmtId="0" fontId="20" fillId="8" borderId="0" applyNumberFormat="0" applyBorder="0" applyAlignment="0" applyProtection="0">
      <alignment vertical="center"/>
    </xf>
    <xf numFmtId="0" fontId="63" fillId="0" borderId="0"/>
    <xf numFmtId="0" fontId="63" fillId="0" borderId="0"/>
    <xf numFmtId="0" fontId="20" fillId="8" borderId="0" applyNumberFormat="0" applyBorder="0" applyAlignment="0" applyProtection="0">
      <alignment vertical="center"/>
    </xf>
    <xf numFmtId="0" fontId="32" fillId="0" borderId="24" applyNumberFormat="0" applyFill="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32" fillId="0" borderId="24" applyNumberFormat="0" applyFill="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32" fillId="0" borderId="24" applyNumberFormat="0" applyFill="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63" fillId="0" borderId="0"/>
    <xf numFmtId="0" fontId="63" fillId="0" borderId="0"/>
    <xf numFmtId="0" fontId="20" fillId="8" borderId="0" applyNumberFormat="0" applyBorder="0" applyAlignment="0" applyProtection="0">
      <alignment vertical="center"/>
    </xf>
    <xf numFmtId="0" fontId="32" fillId="0" borderId="24" applyNumberFormat="0" applyFill="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63" fillId="0" borderId="0"/>
    <xf numFmtId="0" fontId="63" fillId="0" borderId="0"/>
    <xf numFmtId="0" fontId="20" fillId="8" borderId="0" applyNumberFormat="0" applyBorder="0" applyAlignment="0" applyProtection="0">
      <alignment vertical="center"/>
    </xf>
    <xf numFmtId="0" fontId="63" fillId="0" borderId="0"/>
    <xf numFmtId="0" fontId="63" fillId="0" borderId="0"/>
    <xf numFmtId="0" fontId="20" fillId="8" borderId="0" applyNumberFormat="0" applyBorder="0" applyAlignment="0" applyProtection="0">
      <alignment vertical="center"/>
    </xf>
    <xf numFmtId="0" fontId="63" fillId="0" borderId="0"/>
    <xf numFmtId="0" fontId="63" fillId="0" borderId="0"/>
    <xf numFmtId="0" fontId="20" fillId="8" borderId="0" applyNumberFormat="0" applyBorder="0" applyAlignment="0" applyProtection="0">
      <alignment vertical="center"/>
    </xf>
    <xf numFmtId="0" fontId="63" fillId="0" borderId="0"/>
    <xf numFmtId="0" fontId="63" fillId="0" borderId="0"/>
    <xf numFmtId="0" fontId="63" fillId="0" borderId="0">
      <alignment vertical="center"/>
    </xf>
    <xf numFmtId="0" fontId="20" fillId="8" borderId="0" applyNumberFormat="0" applyBorder="0" applyAlignment="0" applyProtection="0">
      <alignment vertical="center"/>
    </xf>
    <xf numFmtId="0" fontId="63" fillId="0" borderId="0"/>
    <xf numFmtId="0" fontId="63" fillId="0" borderId="0"/>
    <xf numFmtId="0" fontId="20" fillId="8" borderId="0" applyNumberFormat="0" applyBorder="0" applyAlignment="0" applyProtection="0">
      <alignment vertical="center"/>
    </xf>
    <xf numFmtId="0" fontId="20" fillId="4" borderId="0" applyNumberFormat="0" applyBorder="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20" fillId="4" borderId="0" applyNumberFormat="0" applyBorder="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20" fillId="4" borderId="0" applyNumberFormat="0" applyBorder="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20" fillId="4" borderId="0" applyNumberFormat="0" applyBorder="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20" fillId="4" borderId="0" applyNumberFormat="0" applyBorder="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20" fillId="4" borderId="0" applyNumberFormat="0" applyBorder="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32" fillId="0" borderId="0" applyNumberFormat="0" applyFill="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32" fillId="0" borderId="0" applyNumberFormat="0" applyFill="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32" fillId="0" borderId="0" applyNumberFormat="0" applyFill="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32" fillId="0" borderId="0" applyNumberFormat="0" applyFill="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32" fillId="0" borderId="0" applyNumberFormat="0" applyFill="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63" fillId="0" borderId="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63" fillId="0" borderId="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29" borderId="0" applyNumberFormat="0" applyBorder="0" applyAlignment="0" applyProtection="0">
      <alignment vertical="center"/>
    </xf>
    <xf numFmtId="0" fontId="20" fillId="34" borderId="0" applyNumberFormat="0" applyBorder="0" applyAlignment="0" applyProtection="0">
      <alignment vertical="center"/>
    </xf>
    <xf numFmtId="0" fontId="20" fillId="34" borderId="0" applyNumberFormat="0" applyBorder="0" applyAlignment="0" applyProtection="0">
      <alignment vertical="center"/>
    </xf>
    <xf numFmtId="0" fontId="20" fillId="34" borderId="0" applyNumberFormat="0" applyBorder="0" applyAlignment="0" applyProtection="0">
      <alignment vertical="center"/>
    </xf>
    <xf numFmtId="0" fontId="20" fillId="34" borderId="0" applyNumberFormat="0" applyBorder="0" applyAlignment="0" applyProtection="0">
      <alignment vertical="center"/>
    </xf>
    <xf numFmtId="0" fontId="20" fillId="34" borderId="0" applyNumberFormat="0" applyBorder="0" applyAlignment="0" applyProtection="0">
      <alignment vertical="center"/>
    </xf>
    <xf numFmtId="0" fontId="20" fillId="34" borderId="0" applyNumberFormat="0" applyBorder="0" applyAlignment="0" applyProtection="0">
      <alignment vertical="center"/>
    </xf>
    <xf numFmtId="0" fontId="20" fillId="34" borderId="0" applyNumberFormat="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0" fillId="34" borderId="0" applyNumberFormat="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0" fillId="34" borderId="0" applyNumberFormat="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0" fillId="34" borderId="0" applyNumberFormat="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0" fillId="34" borderId="0" applyNumberFormat="0" applyBorder="0" applyAlignment="0" applyProtection="0">
      <alignment vertical="center"/>
    </xf>
    <xf numFmtId="0" fontId="20" fillId="46" borderId="0" applyNumberFormat="0" applyBorder="0" applyAlignment="0" applyProtection="0">
      <alignment vertical="center"/>
    </xf>
    <xf numFmtId="0" fontId="20" fillId="44" borderId="0" applyNumberFormat="0" applyBorder="0" applyAlignment="0" applyProtection="0">
      <alignment vertical="center"/>
    </xf>
    <xf numFmtId="0" fontId="20" fillId="34" borderId="0" applyNumberFormat="0" applyBorder="0" applyAlignment="0" applyProtection="0">
      <alignment vertical="center"/>
    </xf>
    <xf numFmtId="0" fontId="20" fillId="45" borderId="0" applyNumberFormat="0" applyBorder="0" applyAlignment="0" applyProtection="0">
      <alignment vertical="center"/>
    </xf>
    <xf numFmtId="0" fontId="20" fillId="4" borderId="0" applyNumberFormat="0" applyBorder="0" applyAlignment="0" applyProtection="0">
      <alignment vertical="center"/>
    </xf>
    <xf numFmtId="0" fontId="20" fillId="47" borderId="0" applyNumberFormat="0" applyBorder="0" applyAlignment="0" applyProtection="0">
      <alignment vertical="center"/>
    </xf>
    <xf numFmtId="0" fontId="63" fillId="0" borderId="0"/>
    <xf numFmtId="0" fontId="63" fillId="0" borderId="0"/>
    <xf numFmtId="0" fontId="37" fillId="14" borderId="0" applyNumberFormat="0" applyBorder="0" applyAlignment="0" applyProtection="0">
      <alignment vertical="center"/>
    </xf>
    <xf numFmtId="0" fontId="31" fillId="25" borderId="23" applyNumberFormat="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0" fontId="38" fillId="0" borderId="0" applyNumberFormat="0" applyFill="0" applyBorder="0" applyAlignment="0" applyProtection="0">
      <alignment vertical="center"/>
    </xf>
    <xf numFmtId="0" fontId="63" fillId="0" borderId="0"/>
    <xf numFmtId="0" fontId="28" fillId="16" borderId="0" applyNumberFormat="0" applyBorder="0" applyAlignment="0" applyProtection="0">
      <alignment vertical="center"/>
    </xf>
    <xf numFmtId="0" fontId="23" fillId="0" borderId="0" applyNumberFormat="0" applyFont="0" applyFill="0" applyBorder="0" applyAlignment="0" applyProtection="0">
      <alignment vertical="center"/>
    </xf>
    <xf numFmtId="0" fontId="43" fillId="31" borderId="30" applyNumberFormat="0" applyAlignment="0" applyProtection="0">
      <alignment vertical="center"/>
    </xf>
    <xf numFmtId="0" fontId="29" fillId="0" borderId="22" applyNumberFormat="0" applyFill="0" applyAlignment="0" applyProtection="0">
      <alignment vertical="center"/>
    </xf>
    <xf numFmtId="0" fontId="24" fillId="0" borderId="20" applyNumberFormat="0" applyFill="0" applyAlignment="0" applyProtection="0">
      <alignment vertical="center"/>
    </xf>
    <xf numFmtId="0" fontId="35" fillId="0" borderId="26" applyNumberFormat="0" applyFill="0" applyAlignment="0" applyProtection="0">
      <alignment vertical="center"/>
    </xf>
    <xf numFmtId="0" fontId="35" fillId="0" borderId="0" applyNumberFormat="0" applyFill="0" applyBorder="0" applyAlignment="0" applyProtection="0">
      <alignment vertical="center"/>
    </xf>
    <xf numFmtId="0" fontId="34" fillId="11" borderId="25" applyNumberFormat="0" applyAlignment="0" applyProtection="0">
      <alignment vertical="center"/>
    </xf>
    <xf numFmtId="0" fontId="39" fillId="0" borderId="28" applyNumberFormat="0" applyFill="0" applyAlignment="0" applyProtection="0">
      <alignment vertical="center"/>
    </xf>
    <xf numFmtId="0" fontId="63" fillId="9" borderId="21" applyNumberFormat="0" applyFont="0" applyAlignment="0" applyProtection="0">
      <alignment vertical="center"/>
    </xf>
    <xf numFmtId="0" fontId="63" fillId="9" borderId="21" applyNumberFormat="0" applyFont="0" applyAlignment="0" applyProtection="0">
      <alignment vertical="center"/>
    </xf>
    <xf numFmtId="0" fontId="63" fillId="0" borderId="0"/>
    <xf numFmtId="0" fontId="63" fillId="0" borderId="0"/>
    <xf numFmtId="0" fontId="6" fillId="0" borderId="0">
      <alignment vertical="center"/>
    </xf>
    <xf numFmtId="0" fontId="63" fillId="0" borderId="0"/>
    <xf numFmtId="0" fontId="44" fillId="31" borderId="31" applyNumberFormat="0" applyAlignment="0" applyProtection="0">
      <alignment vertical="center"/>
    </xf>
    <xf numFmtId="0" fontId="26" fillId="0" borderId="0" applyNumberFormat="0" applyFill="0" applyBorder="0" applyAlignment="0" applyProtection="0">
      <alignment vertical="center"/>
    </xf>
    <xf numFmtId="0" fontId="63" fillId="0" borderId="0"/>
    <xf numFmtId="0" fontId="45" fillId="0" borderId="32" applyNumberFormat="0" applyFill="0" applyAlignment="0" applyProtection="0">
      <alignment vertical="center"/>
    </xf>
    <xf numFmtId="0" fontId="22" fillId="0" borderId="0" applyNumberFormat="0" applyFill="0" applyBorder="0" applyAlignment="0" applyProtection="0">
      <alignment vertical="center"/>
    </xf>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0" fontId="31" fillId="25" borderId="23" applyNumberFormat="0" applyAlignment="0" applyProtection="0">
      <alignment vertical="center"/>
    </xf>
    <xf numFmtId="0" fontId="31" fillId="25" borderId="23" applyNumberFormat="0" applyAlignment="0" applyProtection="0">
      <alignment vertical="center"/>
    </xf>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0" fontId="31" fillId="25" borderId="23" applyNumberFormat="0" applyAlignment="0" applyProtection="0">
      <alignment vertical="center"/>
    </xf>
    <xf numFmtId="0" fontId="31" fillId="25" borderId="23" applyNumberFormat="0" applyAlignment="0" applyProtection="0">
      <alignment vertical="center"/>
    </xf>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0" fontId="31" fillId="25" borderId="23" applyNumberFormat="0" applyAlignment="0" applyProtection="0">
      <alignment vertical="center"/>
    </xf>
    <xf numFmtId="0" fontId="31" fillId="25" borderId="23" applyNumberFormat="0" applyAlignment="0" applyProtection="0">
      <alignment vertical="center"/>
    </xf>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0" fontId="31" fillId="25" borderId="23" applyNumberFormat="0" applyAlignment="0" applyProtection="0">
      <alignment vertical="center"/>
    </xf>
    <xf numFmtId="0" fontId="31" fillId="25" borderId="23" applyNumberFormat="0" applyAlignment="0" applyProtection="0">
      <alignment vertical="center"/>
    </xf>
    <xf numFmtId="9" fontId="63" fillId="0" borderId="0" applyFont="0" applyFill="0" applyBorder="0" applyAlignment="0" applyProtection="0"/>
    <xf numFmtId="0" fontId="31" fillId="25" borderId="23" applyNumberFormat="0" applyAlignment="0" applyProtection="0">
      <alignment vertical="center"/>
    </xf>
    <xf numFmtId="0" fontId="31" fillId="25" borderId="23" applyNumberFormat="0" applyAlignment="0" applyProtection="0">
      <alignment vertical="center"/>
    </xf>
    <xf numFmtId="9" fontId="63" fillId="0" borderId="0" applyFont="0" applyFill="0" applyBorder="0" applyAlignment="0" applyProtection="0"/>
    <xf numFmtId="0" fontId="63" fillId="0" borderId="0"/>
    <xf numFmtId="0" fontId="31" fillId="25" borderId="23" applyNumberFormat="0" applyAlignment="0" applyProtection="0">
      <alignment vertical="center"/>
    </xf>
    <xf numFmtId="0" fontId="31" fillId="25" borderId="23" applyNumberFormat="0" applyAlignment="0" applyProtection="0">
      <alignment vertical="center"/>
    </xf>
    <xf numFmtId="9" fontId="63" fillId="0" borderId="0" applyFont="0" applyFill="0" applyBorder="0" applyAlignment="0" applyProtection="0"/>
    <xf numFmtId="0" fontId="63" fillId="0" borderId="0">
      <alignment vertical="center"/>
    </xf>
    <xf numFmtId="0" fontId="31" fillId="25" borderId="23" applyNumberFormat="0" applyAlignment="0" applyProtection="0">
      <alignment vertical="center"/>
    </xf>
    <xf numFmtId="0" fontId="31" fillId="25" borderId="23" applyNumberFormat="0" applyAlignment="0" applyProtection="0">
      <alignment vertical="center"/>
    </xf>
    <xf numFmtId="9" fontId="63" fillId="0" borderId="0" applyFont="0" applyFill="0" applyBorder="0" applyAlignment="0" applyProtection="0"/>
    <xf numFmtId="0" fontId="31" fillId="25" borderId="23" applyNumberFormat="0" applyAlignment="0" applyProtection="0">
      <alignment vertical="center"/>
    </xf>
    <xf numFmtId="0" fontId="31" fillId="25" borderId="23" applyNumberFormat="0" applyAlignment="0" applyProtection="0">
      <alignment vertical="center"/>
    </xf>
    <xf numFmtId="9" fontId="63" fillId="0" borderId="0" applyFont="0" applyFill="0" applyBorder="0" applyAlignment="0" applyProtection="0"/>
    <xf numFmtId="0" fontId="28" fillId="16" borderId="0" applyNumberFormat="0" applyBorder="0" applyAlignment="0" applyProtection="0">
      <alignment vertical="center"/>
    </xf>
    <xf numFmtId="0" fontId="51" fillId="0" borderId="34"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36" fillId="0" borderId="27"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32" fillId="0" borderId="24"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32" fillId="0" borderId="24"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32" fillId="0" borderId="24"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32" fillId="0" borderId="24"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32" fillId="0" borderId="24"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32" fillId="0" borderId="24"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32" fillId="0" borderId="24"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63" fillId="0" borderId="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28" fillId="16" borderId="0" applyNumberFormat="0" applyBorder="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49" fillId="43" borderId="0" applyNumberFormat="0" applyBorder="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49" fillId="43" borderId="0" applyNumberFormat="0" applyBorder="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49" fillId="43" borderId="0" applyNumberFormat="0" applyBorder="0" applyAlignment="0" applyProtection="0">
      <alignment vertical="center"/>
    </xf>
    <xf numFmtId="0" fontId="35" fillId="0" borderId="26"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49" fillId="43" borderId="0" applyNumberFormat="0" applyBorder="0" applyAlignment="0" applyProtection="0">
      <alignment vertical="center"/>
    </xf>
    <xf numFmtId="0" fontId="35" fillId="0" borderId="26"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29" fillId="0" borderId="22" applyNumberFormat="0" applyFill="0" applyAlignment="0" applyProtection="0">
      <alignment vertical="center"/>
    </xf>
    <xf numFmtId="0" fontId="28" fillId="16" borderId="0" applyNumberFormat="0" applyBorder="0" applyAlignment="0" applyProtection="0">
      <alignment vertical="center"/>
    </xf>
    <xf numFmtId="0" fontId="54" fillId="0" borderId="36" applyNumberFormat="0" applyFill="0" applyAlignment="0" applyProtection="0">
      <alignment vertical="center"/>
    </xf>
    <xf numFmtId="0" fontId="28" fillId="16" borderId="0" applyNumberFormat="0" applyBorder="0" applyAlignment="0" applyProtection="0">
      <alignment vertical="center"/>
    </xf>
    <xf numFmtId="0" fontId="54" fillId="0" borderId="36" applyNumberFormat="0" applyFill="0" applyAlignment="0" applyProtection="0">
      <alignment vertical="center"/>
    </xf>
    <xf numFmtId="0" fontId="54" fillId="0" borderId="36" applyNumberFormat="0" applyFill="0" applyAlignment="0" applyProtection="0">
      <alignment vertical="center"/>
    </xf>
    <xf numFmtId="0" fontId="54" fillId="0" borderId="36" applyNumberFormat="0" applyFill="0" applyAlignment="0" applyProtection="0">
      <alignment vertical="center"/>
    </xf>
    <xf numFmtId="0" fontId="54" fillId="0" borderId="36" applyNumberFormat="0" applyFill="0" applyAlignment="0" applyProtection="0">
      <alignment vertical="center"/>
    </xf>
    <xf numFmtId="0" fontId="54" fillId="0" borderId="36" applyNumberFormat="0" applyFill="0" applyAlignment="0" applyProtection="0">
      <alignment vertical="center"/>
    </xf>
    <xf numFmtId="0" fontId="54" fillId="0" borderId="36" applyNumberFormat="0" applyFill="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55" fillId="0" borderId="37"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63" fillId="0" borderId="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63" fillId="0" borderId="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24" fillId="0" borderId="20" applyNumberFormat="0" applyFill="0" applyAlignment="0" applyProtection="0">
      <alignment vertical="center"/>
    </xf>
    <xf numFmtId="0" fontId="53" fillId="0" borderId="35" applyNumberFormat="0" applyFill="0" applyAlignment="0" applyProtection="0">
      <alignment vertical="center"/>
    </xf>
    <xf numFmtId="0" fontId="53" fillId="0" borderId="35" applyNumberFormat="0" applyFill="0" applyAlignment="0" applyProtection="0">
      <alignment vertical="center"/>
    </xf>
    <xf numFmtId="0" fontId="53" fillId="0" borderId="35" applyNumberFormat="0" applyFill="0" applyAlignment="0" applyProtection="0">
      <alignment vertical="center"/>
    </xf>
    <xf numFmtId="0" fontId="53" fillId="0" borderId="35" applyNumberFormat="0" applyFill="0" applyAlignment="0" applyProtection="0">
      <alignment vertical="center"/>
    </xf>
    <xf numFmtId="0" fontId="53" fillId="0" borderId="35" applyNumberFormat="0" applyFill="0" applyAlignment="0" applyProtection="0">
      <alignment vertical="center"/>
    </xf>
    <xf numFmtId="0" fontId="53" fillId="0" borderId="35" applyNumberFormat="0" applyFill="0" applyAlignment="0" applyProtection="0">
      <alignment vertical="center"/>
    </xf>
    <xf numFmtId="0" fontId="53" fillId="0" borderId="35"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63" fillId="0" borderId="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0" fontId="49" fillId="43" borderId="0" applyNumberFormat="0" applyBorder="0" applyAlignment="0" applyProtection="0">
      <alignment vertical="center"/>
    </xf>
    <xf numFmtId="0" fontId="35" fillId="0" borderId="26" applyNumberFormat="0" applyFill="0" applyAlignment="0" applyProtection="0">
      <alignment vertical="center"/>
    </xf>
    <xf numFmtId="0" fontId="49" fillId="43" borderId="0" applyNumberFormat="0" applyBorder="0" applyAlignment="0" applyProtection="0">
      <alignment vertical="center"/>
    </xf>
    <xf numFmtId="0" fontId="35" fillId="0" borderId="26" applyNumberFormat="0" applyFill="0" applyAlignment="0" applyProtection="0">
      <alignment vertical="center"/>
    </xf>
    <xf numFmtId="0" fontId="49" fillId="43" borderId="0" applyNumberFormat="0" applyBorder="0" applyAlignment="0" applyProtection="0">
      <alignment vertical="center"/>
    </xf>
    <xf numFmtId="0" fontId="35" fillId="0" borderId="26" applyNumberFormat="0" applyFill="0" applyAlignment="0" applyProtection="0">
      <alignment vertical="center"/>
    </xf>
    <xf numFmtId="0" fontId="35" fillId="0" borderId="26" applyNumberFormat="0" applyFill="0" applyAlignment="0" applyProtection="0">
      <alignment vertical="center"/>
    </xf>
    <xf numFmtId="179" fontId="63" fillId="0" borderId="0" applyFont="0" applyFill="0" applyBorder="0" applyAlignment="0" applyProtection="0"/>
    <xf numFmtId="0" fontId="35" fillId="0" borderId="26" applyNumberFormat="0" applyFill="0" applyAlignment="0" applyProtection="0">
      <alignment vertical="center"/>
    </xf>
    <xf numFmtId="0" fontId="36" fillId="0" borderId="0" applyNumberFormat="0" applyFill="0" applyBorder="0" applyAlignment="0" applyProtection="0">
      <alignment vertical="center"/>
    </xf>
    <xf numFmtId="0" fontId="35" fillId="0" borderId="26" applyNumberFormat="0" applyFill="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48" fillId="42" borderId="0" applyNumberFormat="0" applyBorder="0" applyAlignment="0" applyProtection="0">
      <alignment vertical="center"/>
    </xf>
    <xf numFmtId="0" fontId="48" fillId="42" borderId="0" applyNumberFormat="0" applyBorder="0" applyAlignment="0" applyProtection="0">
      <alignment vertical="center"/>
    </xf>
    <xf numFmtId="0" fontId="48" fillId="42" borderId="0" applyNumberFormat="0" applyBorder="0" applyAlignment="0" applyProtection="0">
      <alignment vertical="center"/>
    </xf>
    <xf numFmtId="0" fontId="48" fillId="42" borderId="0" applyNumberFormat="0" applyBorder="0" applyAlignment="0" applyProtection="0">
      <alignment vertical="center"/>
    </xf>
    <xf numFmtId="0" fontId="48" fillId="42" borderId="0" applyNumberFormat="0" applyBorder="0" applyAlignment="0" applyProtection="0">
      <alignment vertical="center"/>
    </xf>
    <xf numFmtId="0" fontId="47" fillId="0" borderId="0" applyNumberFormat="0" applyFill="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37" fillId="14" borderId="0" applyNumberFormat="0" applyBorder="0" applyAlignment="0" applyProtection="0">
      <alignment vertical="center"/>
    </xf>
    <xf numFmtId="0" fontId="47" fillId="0" borderId="0" applyNumberFormat="0" applyFill="0" applyBorder="0" applyAlignment="0" applyProtection="0">
      <alignment vertical="center"/>
    </xf>
    <xf numFmtId="0" fontId="48" fillId="42" borderId="0" applyNumberFormat="0" applyBorder="0" applyAlignment="0" applyProtection="0">
      <alignment vertical="center"/>
    </xf>
    <xf numFmtId="0" fontId="47" fillId="0" borderId="0" applyNumberFormat="0" applyFill="0" applyBorder="0" applyAlignment="0" applyProtection="0">
      <alignment vertical="center"/>
    </xf>
    <xf numFmtId="0" fontId="48" fillId="42" borderId="0" applyNumberFormat="0" applyBorder="0" applyAlignment="0" applyProtection="0">
      <alignment vertical="center"/>
    </xf>
    <xf numFmtId="0" fontId="47" fillId="0" borderId="0" applyNumberFormat="0" applyFill="0" applyBorder="0" applyAlignment="0" applyProtection="0">
      <alignment vertical="center"/>
    </xf>
    <xf numFmtId="0" fontId="48" fillId="42" borderId="0" applyNumberFormat="0" applyBorder="0" applyAlignment="0" applyProtection="0">
      <alignment vertical="center"/>
    </xf>
    <xf numFmtId="0" fontId="47" fillId="0" borderId="0" applyNumberFormat="0" applyFill="0" applyBorder="0" applyAlignment="0" applyProtection="0">
      <alignment vertical="center"/>
    </xf>
    <xf numFmtId="0" fontId="48" fillId="42" borderId="0" applyNumberFormat="0" applyBorder="0" applyAlignment="0" applyProtection="0">
      <alignment vertical="center"/>
    </xf>
    <xf numFmtId="0" fontId="48" fillId="42" borderId="0" applyNumberFormat="0" applyBorder="0" applyAlignment="0" applyProtection="0">
      <alignment vertical="center"/>
    </xf>
    <xf numFmtId="0" fontId="48" fillId="42" borderId="0" applyNumberFormat="0" applyBorder="0" applyAlignment="0" applyProtection="0">
      <alignment vertical="center"/>
    </xf>
    <xf numFmtId="0" fontId="48" fillId="42" borderId="0" applyNumberFormat="0" applyBorder="0" applyAlignment="0" applyProtection="0">
      <alignment vertical="center"/>
    </xf>
    <xf numFmtId="0" fontId="63" fillId="0" borderId="0"/>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3" fillId="0" borderId="0"/>
    <xf numFmtId="0" fontId="22" fillId="0" borderId="0" applyNumberFormat="0" applyFill="0" applyBorder="0" applyAlignment="0" applyProtection="0">
      <alignment vertical="center"/>
    </xf>
    <xf numFmtId="0" fontId="63" fillId="0" borderId="0"/>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3" fillId="0" borderId="0"/>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alignment vertical="center"/>
    </xf>
    <xf numFmtId="0" fontId="63" fillId="0" borderId="0">
      <alignment vertical="center"/>
    </xf>
    <xf numFmtId="0" fontId="6" fillId="0" borderId="0">
      <alignment vertical="center"/>
    </xf>
    <xf numFmtId="0" fontId="23" fillId="0" borderId="0">
      <alignment vertical="center"/>
    </xf>
    <xf numFmtId="0" fontId="63" fillId="0" borderId="0">
      <alignment vertical="center"/>
    </xf>
    <xf numFmtId="0" fontId="63" fillId="0" borderId="0">
      <alignment vertical="center"/>
    </xf>
    <xf numFmtId="0" fontId="6" fillId="0" borderId="0">
      <alignment vertical="center"/>
    </xf>
    <xf numFmtId="0" fontId="23" fillId="0" borderId="0">
      <alignment vertical="center"/>
    </xf>
    <xf numFmtId="0" fontId="63" fillId="0" borderId="0"/>
    <xf numFmtId="0" fontId="23" fillId="0" borderId="0">
      <alignment vertical="center"/>
    </xf>
    <xf numFmtId="0" fontId="56" fillId="0" borderId="0"/>
    <xf numFmtId="0" fontId="6" fillId="0" borderId="0">
      <alignment vertical="center"/>
    </xf>
    <xf numFmtId="0" fontId="63" fillId="0" borderId="0"/>
    <xf numFmtId="0" fontId="6" fillId="0" borderId="0">
      <alignment vertical="center"/>
    </xf>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23" fillId="0" borderId="0">
      <alignment vertical="center"/>
    </xf>
    <xf numFmtId="0" fontId="6" fillId="0" borderId="0">
      <alignment vertical="center"/>
    </xf>
    <xf numFmtId="0" fontId="6" fillId="0" borderId="0">
      <alignment vertical="center"/>
    </xf>
    <xf numFmtId="0" fontId="6" fillId="0" borderId="0">
      <alignment vertical="center"/>
    </xf>
    <xf numFmtId="0" fontId="49" fillId="43" borderId="0" applyNumberFormat="0" applyBorder="0" applyAlignment="0" applyProtection="0">
      <alignment vertical="center"/>
    </xf>
    <xf numFmtId="0" fontId="6" fillId="0" borderId="0">
      <alignment vertical="center"/>
    </xf>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23" fillId="0" borderId="0">
      <alignment vertical="center"/>
    </xf>
    <xf numFmtId="0" fontId="63" fillId="0" borderId="0"/>
    <xf numFmtId="0" fontId="63" fillId="0" borderId="0"/>
    <xf numFmtId="0" fontId="63" fillId="0" borderId="0"/>
    <xf numFmtId="0" fontId="23" fillId="0" borderId="0">
      <alignment vertical="center"/>
    </xf>
    <xf numFmtId="0" fontId="63" fillId="0" borderId="0"/>
    <xf numFmtId="0" fontId="63" fillId="0" borderId="0"/>
    <xf numFmtId="0" fontId="63" fillId="0" borderId="0"/>
    <xf numFmtId="0" fontId="23" fillId="0" borderId="0">
      <alignment vertical="center"/>
    </xf>
    <xf numFmtId="0" fontId="63" fillId="0" borderId="0"/>
    <xf numFmtId="0" fontId="63" fillId="0" borderId="0"/>
    <xf numFmtId="0" fontId="23" fillId="0" borderId="0">
      <alignment vertical="center"/>
    </xf>
    <xf numFmtId="0" fontId="63" fillId="0" borderId="0"/>
    <xf numFmtId="0" fontId="23" fillId="0" borderId="0">
      <alignment vertical="center"/>
    </xf>
    <xf numFmtId="0" fontId="63" fillId="0" borderId="0"/>
    <xf numFmtId="0" fontId="6" fillId="0" borderId="0">
      <alignment vertical="center"/>
    </xf>
    <xf numFmtId="0" fontId="63" fillId="0" borderId="0"/>
    <xf numFmtId="0" fontId="63" fillId="0" borderId="0"/>
    <xf numFmtId="0" fontId="6" fillId="0" borderId="0">
      <alignment vertical="center"/>
    </xf>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 fillId="0" borderId="0">
      <alignment vertical="center"/>
    </xf>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 fillId="0" borderId="0">
      <alignment vertical="center"/>
    </xf>
    <xf numFmtId="0" fontId="63" fillId="0" borderId="0"/>
    <xf numFmtId="0" fontId="63" fillId="0" borderId="0"/>
    <xf numFmtId="0" fontId="63" fillId="0" borderId="0"/>
    <xf numFmtId="0" fontId="63" fillId="0" borderId="0">
      <alignment vertical="center"/>
    </xf>
    <xf numFmtId="0" fontId="63" fillId="0" borderId="0"/>
    <xf numFmtId="0" fontId="63" fillId="0" borderId="0"/>
    <xf numFmtId="0" fontId="63" fillId="0" borderId="0"/>
    <xf numFmtId="0" fontId="63" fillId="0" borderId="0"/>
    <xf numFmtId="0" fontId="63" fillId="0" borderId="0"/>
    <xf numFmtId="0" fontId="63" fillId="0" borderId="0"/>
    <xf numFmtId="0" fontId="6" fillId="0" borderId="0">
      <alignment vertical="center"/>
    </xf>
    <xf numFmtId="0" fontId="63" fillId="0" borderId="0"/>
    <xf numFmtId="0" fontId="63" fillId="0" borderId="0"/>
    <xf numFmtId="0" fontId="6" fillId="0" borderId="0">
      <alignment vertical="center"/>
    </xf>
    <xf numFmtId="0" fontId="63" fillId="0" borderId="0"/>
    <xf numFmtId="0" fontId="63" fillId="0" borderId="0"/>
    <xf numFmtId="0" fontId="6" fillId="0" borderId="0">
      <alignment vertical="center"/>
    </xf>
    <xf numFmtId="0" fontId="63" fillId="0" borderId="0"/>
    <xf numFmtId="0" fontId="63" fillId="0" borderId="0"/>
    <xf numFmtId="0" fontId="63" fillId="0" borderId="0"/>
    <xf numFmtId="0" fontId="63" fillId="0" borderId="0"/>
    <xf numFmtId="0" fontId="63" fillId="0" borderId="0"/>
    <xf numFmtId="0" fontId="63" fillId="0" borderId="0"/>
    <xf numFmtId="0" fontId="6" fillId="0" borderId="0">
      <alignment vertical="center"/>
    </xf>
    <xf numFmtId="0" fontId="6" fillId="0" borderId="0">
      <alignment vertical="center"/>
    </xf>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50" fillId="0" borderId="30" applyNumberFormat="0" applyFill="0" applyAlignment="0" applyProtection="0">
      <alignment vertical="center"/>
    </xf>
    <xf numFmtId="0" fontId="63" fillId="0" borderId="0"/>
    <xf numFmtId="0" fontId="63" fillId="0" borderId="0"/>
    <xf numFmtId="0" fontId="50" fillId="0" borderId="30" applyNumberFormat="0" applyFill="0" applyAlignment="0" applyProtection="0">
      <alignment vertical="center"/>
    </xf>
    <xf numFmtId="0" fontId="63" fillId="0" borderId="0"/>
    <xf numFmtId="0" fontId="63" fillId="0" borderId="0"/>
    <xf numFmtId="0" fontId="50" fillId="0" borderId="30" applyNumberFormat="0" applyFill="0" applyAlignment="0" applyProtection="0">
      <alignment vertical="center"/>
    </xf>
    <xf numFmtId="0" fontId="63" fillId="0" borderId="0"/>
    <xf numFmtId="0" fontId="63" fillId="0" borderId="0"/>
    <xf numFmtId="0" fontId="50" fillId="0" borderId="30" applyNumberFormat="0" applyFill="0" applyAlignment="0" applyProtection="0">
      <alignment vertical="center"/>
    </xf>
    <xf numFmtId="0" fontId="63" fillId="0" borderId="0"/>
    <xf numFmtId="0" fontId="63" fillId="0" borderId="0"/>
    <xf numFmtId="0" fontId="50" fillId="0" borderId="30" applyNumberFormat="0" applyFill="0" applyAlignment="0" applyProtection="0">
      <alignment vertical="center"/>
    </xf>
    <xf numFmtId="0" fontId="63" fillId="0" borderId="0"/>
    <xf numFmtId="0" fontId="63" fillId="0" borderId="0"/>
    <xf numFmtId="0" fontId="63" fillId="0" borderId="0"/>
    <xf numFmtId="0" fontId="63" fillId="0" borderId="0">
      <alignment vertical="center"/>
    </xf>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49" fillId="43" borderId="0" applyNumberFormat="0" applyBorder="0" applyAlignment="0" applyProtection="0">
      <alignment vertical="center"/>
    </xf>
    <xf numFmtId="0" fontId="63" fillId="0" borderId="0">
      <alignment vertical="center"/>
    </xf>
    <xf numFmtId="0" fontId="63" fillId="0" borderId="0">
      <alignment vertical="center"/>
    </xf>
    <xf numFmtId="0" fontId="63" fillId="0" borderId="0">
      <alignment vertical="center"/>
    </xf>
    <xf numFmtId="0" fontId="63" fillId="0" borderId="0"/>
    <xf numFmtId="0" fontId="63" fillId="0" borderId="0"/>
    <xf numFmtId="0" fontId="63" fillId="0" borderId="0">
      <alignment vertical="center"/>
    </xf>
    <xf numFmtId="0" fontId="63" fillId="0" borderId="0">
      <alignment vertical="center"/>
    </xf>
    <xf numFmtId="0" fontId="63" fillId="0" borderId="0">
      <alignment vertical="center"/>
    </xf>
    <xf numFmtId="0" fontId="63" fillId="0" borderId="0">
      <alignment vertical="center"/>
    </xf>
    <xf numFmtId="0" fontId="63" fillId="0" borderId="0">
      <alignment vertical="center"/>
    </xf>
    <xf numFmtId="0" fontId="63" fillId="0" borderId="0">
      <alignment vertical="center"/>
    </xf>
    <xf numFmtId="0" fontId="63" fillId="0" borderId="0"/>
    <xf numFmtId="0" fontId="63" fillId="0" borderId="0">
      <alignment vertical="center"/>
    </xf>
    <xf numFmtId="0" fontId="63" fillId="0" borderId="0"/>
    <xf numFmtId="0" fontId="63" fillId="0" borderId="0">
      <alignment vertical="center"/>
    </xf>
    <xf numFmtId="0" fontId="63" fillId="0" borderId="0"/>
    <xf numFmtId="0" fontId="63" fillId="0" borderId="0"/>
    <xf numFmtId="0" fontId="63" fillId="0" borderId="0"/>
    <xf numFmtId="0" fontId="63" fillId="0" borderId="0"/>
    <xf numFmtId="0" fontId="63" fillId="0" borderId="0"/>
    <xf numFmtId="0" fontId="63" fillId="0" borderId="0">
      <alignment vertical="center"/>
    </xf>
    <xf numFmtId="0" fontId="63" fillId="0" borderId="0">
      <alignment vertical="center"/>
    </xf>
    <xf numFmtId="0" fontId="23" fillId="0" borderId="0">
      <alignment vertical="center"/>
    </xf>
    <xf numFmtId="0" fontId="23" fillId="0" borderId="0">
      <alignment vertical="center"/>
    </xf>
    <xf numFmtId="0" fontId="63" fillId="0" borderId="0">
      <alignment vertical="center"/>
    </xf>
    <xf numFmtId="0" fontId="63" fillId="0" borderId="0">
      <alignment vertical="center"/>
    </xf>
    <xf numFmtId="0" fontId="63" fillId="0" borderId="0">
      <alignment vertical="center"/>
    </xf>
    <xf numFmtId="0" fontId="63" fillId="0" borderId="0">
      <alignment vertical="center"/>
    </xf>
    <xf numFmtId="0" fontId="63" fillId="0" borderId="0">
      <alignment vertical="center"/>
    </xf>
    <xf numFmtId="0" fontId="63" fillId="0" borderId="0">
      <alignment vertical="center"/>
    </xf>
    <xf numFmtId="0" fontId="63" fillId="0" borderId="0">
      <alignment vertical="center"/>
    </xf>
    <xf numFmtId="0" fontId="63" fillId="0" borderId="0">
      <alignment vertical="center"/>
    </xf>
    <xf numFmtId="0" fontId="63" fillId="0" borderId="0">
      <alignment vertical="center"/>
    </xf>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alignment vertical="center"/>
    </xf>
    <xf numFmtId="0" fontId="63" fillId="0" borderId="0">
      <alignment vertical="center"/>
    </xf>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alignment vertical="center"/>
    </xf>
    <xf numFmtId="0" fontId="63" fillId="0" borderId="0">
      <alignment vertical="center"/>
    </xf>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alignment vertical="center"/>
    </xf>
    <xf numFmtId="0" fontId="63" fillId="0" borderId="0">
      <alignment vertical="center"/>
    </xf>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alignment vertical="center"/>
    </xf>
    <xf numFmtId="0" fontId="63" fillId="0" borderId="0">
      <alignment vertical="center"/>
    </xf>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alignment vertical="center"/>
    </xf>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alignment vertical="center"/>
    </xf>
    <xf numFmtId="0" fontId="63" fillId="0" borderId="0">
      <alignment vertical="center"/>
    </xf>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alignment vertical="center"/>
    </xf>
    <xf numFmtId="0" fontId="63" fillId="0" borderId="0">
      <alignment vertical="center"/>
    </xf>
    <xf numFmtId="0" fontId="63" fillId="0" borderId="0"/>
    <xf numFmtId="0" fontId="63" fillId="0" borderId="0"/>
    <xf numFmtId="0" fontId="63" fillId="0" borderId="0"/>
    <xf numFmtId="0" fontId="63" fillId="0" borderId="0"/>
    <xf numFmtId="0" fontId="63" fillId="0" borderId="0"/>
    <xf numFmtId="0" fontId="6" fillId="0" borderId="0">
      <alignment vertical="center"/>
    </xf>
    <xf numFmtId="0" fontId="6" fillId="0" borderId="0">
      <alignment vertical="center"/>
    </xf>
    <xf numFmtId="0" fontId="6" fillId="0" borderId="0">
      <alignment vertical="center"/>
    </xf>
    <xf numFmtId="0" fontId="23" fillId="0" borderId="0">
      <alignment vertical="center"/>
    </xf>
    <xf numFmtId="0" fontId="6" fillId="0" borderId="0">
      <alignment vertical="center"/>
    </xf>
    <xf numFmtId="0" fontId="23" fillId="0" borderId="0">
      <alignment vertical="center"/>
    </xf>
    <xf numFmtId="0" fontId="6" fillId="0" borderId="0">
      <alignment vertical="center"/>
    </xf>
    <xf numFmtId="0" fontId="49" fillId="43" borderId="0" applyNumberFormat="0" applyBorder="0" applyAlignment="0" applyProtection="0">
      <alignment vertical="center"/>
    </xf>
    <xf numFmtId="0" fontId="63" fillId="0" borderId="0">
      <alignment vertical="center"/>
    </xf>
    <xf numFmtId="0" fontId="63" fillId="0" borderId="0">
      <alignment vertical="center"/>
    </xf>
    <xf numFmtId="0" fontId="63" fillId="0" borderId="0">
      <alignment vertical="center"/>
    </xf>
    <xf numFmtId="0" fontId="6" fillId="0" borderId="0">
      <alignment vertical="center"/>
    </xf>
    <xf numFmtId="0" fontId="63" fillId="0" borderId="0">
      <alignment vertical="center"/>
    </xf>
    <xf numFmtId="0" fontId="6" fillId="0" borderId="0">
      <alignment vertical="center"/>
    </xf>
    <xf numFmtId="0" fontId="6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63" fillId="0" borderId="0">
      <alignment vertical="center"/>
    </xf>
    <xf numFmtId="0" fontId="63" fillId="0" borderId="0">
      <alignment vertical="center"/>
    </xf>
    <xf numFmtId="0" fontId="63" fillId="0" borderId="0">
      <alignment vertical="center"/>
    </xf>
    <xf numFmtId="0" fontId="63" fillId="0" borderId="0">
      <alignment vertical="center"/>
    </xf>
    <xf numFmtId="179" fontId="63" fillId="0" borderId="0" applyFont="0" applyFill="0" applyBorder="0" applyAlignment="0" applyProtection="0">
      <alignment vertical="center"/>
    </xf>
    <xf numFmtId="0" fontId="25" fillId="0" borderId="0" applyNumberFormat="0" applyFill="0" applyBorder="0" applyAlignment="0" applyProtection="0">
      <alignment vertical="center"/>
    </xf>
    <xf numFmtId="0" fontId="63" fillId="0" borderId="0">
      <alignment vertical="center"/>
    </xf>
    <xf numFmtId="0" fontId="63" fillId="0" borderId="0">
      <alignment vertical="center"/>
    </xf>
    <xf numFmtId="0" fontId="63" fillId="0" borderId="0">
      <alignment vertical="center"/>
    </xf>
    <xf numFmtId="0" fontId="6" fillId="0" borderId="0">
      <alignment vertical="center"/>
    </xf>
    <xf numFmtId="0" fontId="23" fillId="0" borderId="0">
      <alignment vertical="center"/>
    </xf>
    <xf numFmtId="0" fontId="6" fillId="0" borderId="0">
      <alignment vertical="center"/>
    </xf>
    <xf numFmtId="0" fontId="23" fillId="0" borderId="0">
      <alignment vertical="center"/>
    </xf>
    <xf numFmtId="0" fontId="6" fillId="0" borderId="0">
      <alignment vertical="center"/>
    </xf>
    <xf numFmtId="0" fontId="23" fillId="0" borderId="0">
      <alignment vertical="center"/>
    </xf>
    <xf numFmtId="0" fontId="6" fillId="0" borderId="0">
      <alignment vertical="center"/>
    </xf>
    <xf numFmtId="0" fontId="23" fillId="0" borderId="0">
      <alignment vertical="center"/>
    </xf>
    <xf numFmtId="0" fontId="23" fillId="0" borderId="0">
      <alignment vertical="center"/>
    </xf>
    <xf numFmtId="0" fontId="63" fillId="0" borderId="0">
      <alignment vertical="center"/>
    </xf>
    <xf numFmtId="0" fontId="63" fillId="0" borderId="0">
      <alignment vertical="center"/>
    </xf>
    <xf numFmtId="0" fontId="6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6" fillId="0" borderId="0">
      <alignment vertical="center"/>
    </xf>
    <xf numFmtId="0" fontId="23" fillId="0" borderId="0">
      <alignment vertical="center"/>
    </xf>
    <xf numFmtId="0" fontId="23" fillId="0" borderId="0">
      <alignment vertical="center"/>
    </xf>
    <xf numFmtId="0" fontId="6" fillId="0" borderId="0">
      <alignment vertical="center"/>
    </xf>
    <xf numFmtId="0" fontId="63" fillId="0" borderId="0">
      <alignment vertical="center"/>
    </xf>
    <xf numFmtId="0" fontId="63" fillId="0" borderId="0">
      <alignment vertical="center"/>
    </xf>
    <xf numFmtId="0" fontId="63" fillId="0" borderId="0">
      <alignment vertical="center"/>
    </xf>
    <xf numFmtId="0" fontId="6" fillId="0" borderId="0">
      <alignment vertical="center"/>
    </xf>
    <xf numFmtId="0" fontId="6" fillId="0" borderId="0">
      <alignment vertical="center"/>
    </xf>
    <xf numFmtId="0" fontId="6" fillId="0" borderId="0">
      <alignment vertical="center"/>
    </xf>
    <xf numFmtId="0" fontId="23" fillId="0" borderId="0">
      <alignment vertical="center"/>
    </xf>
    <xf numFmtId="0" fontId="6" fillId="0" borderId="0">
      <alignment vertical="center"/>
    </xf>
    <xf numFmtId="0" fontId="23" fillId="0" borderId="0">
      <alignment vertical="center"/>
    </xf>
    <xf numFmtId="0" fontId="6" fillId="0" borderId="0">
      <alignment vertical="center"/>
    </xf>
    <xf numFmtId="0" fontId="23" fillId="0" borderId="0">
      <alignment vertical="center"/>
    </xf>
    <xf numFmtId="0" fontId="63" fillId="0" borderId="0">
      <alignment vertical="center"/>
    </xf>
    <xf numFmtId="0" fontId="63" fillId="0" borderId="0">
      <alignment vertical="center"/>
    </xf>
    <xf numFmtId="0" fontId="23" fillId="0" borderId="0">
      <alignment vertical="center"/>
    </xf>
    <xf numFmtId="0" fontId="23" fillId="0" borderId="0">
      <alignment vertical="center"/>
    </xf>
    <xf numFmtId="0" fontId="63" fillId="0" borderId="0">
      <alignment vertical="center"/>
    </xf>
    <xf numFmtId="0" fontId="6" fillId="0" borderId="0">
      <alignment vertical="center"/>
    </xf>
    <xf numFmtId="0" fontId="63" fillId="0" borderId="0">
      <alignment vertical="center"/>
    </xf>
    <xf numFmtId="0" fontId="63" fillId="0" borderId="0">
      <alignment vertical="center"/>
    </xf>
    <xf numFmtId="0" fontId="63" fillId="0" borderId="0">
      <alignment vertical="center"/>
    </xf>
    <xf numFmtId="0" fontId="57" fillId="0" borderId="38" applyNumberFormat="0" applyFill="0" applyAlignment="0" applyProtection="0">
      <alignment vertical="center"/>
    </xf>
    <xf numFmtId="0" fontId="63"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3"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3" fillId="0" borderId="0">
      <alignment vertical="center"/>
    </xf>
    <xf numFmtId="0" fontId="6" fillId="0" borderId="0">
      <alignment vertical="center"/>
    </xf>
    <xf numFmtId="0" fontId="6" fillId="0" borderId="0">
      <alignment vertical="center"/>
    </xf>
    <xf numFmtId="0" fontId="6" fillId="0" borderId="0">
      <alignment vertical="center"/>
    </xf>
    <xf numFmtId="0" fontId="23" fillId="0" borderId="0">
      <alignment vertical="center"/>
    </xf>
    <xf numFmtId="0" fontId="6" fillId="0" borderId="0">
      <alignment vertical="center"/>
    </xf>
    <xf numFmtId="0" fontId="23" fillId="0" borderId="0">
      <alignment vertical="center"/>
    </xf>
    <xf numFmtId="0" fontId="63" fillId="0" borderId="0">
      <alignment vertical="center"/>
    </xf>
    <xf numFmtId="0" fontId="23" fillId="0" borderId="0">
      <alignment vertical="center"/>
    </xf>
    <xf numFmtId="0" fontId="23" fillId="0" borderId="0">
      <alignment vertical="center"/>
    </xf>
    <xf numFmtId="0" fontId="23"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49" fillId="43" borderId="0" applyNumberFormat="0" applyBorder="0" applyAlignment="0" applyProtection="0">
      <alignment vertical="center"/>
    </xf>
    <xf numFmtId="0" fontId="63" fillId="0" borderId="0">
      <alignment vertical="center"/>
    </xf>
    <xf numFmtId="0" fontId="63" fillId="0" borderId="0">
      <alignment vertical="center"/>
    </xf>
    <xf numFmtId="0" fontId="6" fillId="0" borderId="0">
      <alignment vertical="center"/>
    </xf>
    <xf numFmtId="0" fontId="63" fillId="0" borderId="0">
      <alignment vertical="center"/>
    </xf>
    <xf numFmtId="0" fontId="63" fillId="0" borderId="0"/>
    <xf numFmtId="0" fontId="63" fillId="0" borderId="0"/>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63" fillId="0" borderId="0">
      <alignment vertical="center"/>
    </xf>
    <xf numFmtId="0" fontId="63" fillId="0" borderId="0">
      <alignment vertical="center"/>
    </xf>
    <xf numFmtId="0" fontId="63" fillId="0" borderId="0">
      <alignment vertical="center"/>
    </xf>
    <xf numFmtId="0" fontId="63" fillId="0" borderId="0">
      <alignment vertical="center"/>
    </xf>
    <xf numFmtId="0" fontId="63" fillId="0" borderId="0">
      <alignment vertical="center"/>
    </xf>
    <xf numFmtId="0" fontId="63" fillId="0" borderId="0">
      <alignment vertical="center"/>
    </xf>
    <xf numFmtId="0" fontId="63" fillId="0" borderId="0"/>
    <xf numFmtId="0" fontId="23" fillId="0" borderId="0">
      <alignment vertical="center"/>
    </xf>
    <xf numFmtId="0" fontId="63" fillId="0" borderId="0"/>
    <xf numFmtId="0" fontId="23" fillId="0" borderId="0">
      <alignment vertical="center"/>
    </xf>
    <xf numFmtId="0" fontId="63" fillId="0" borderId="0"/>
    <xf numFmtId="0" fontId="23" fillId="0" borderId="0">
      <alignment vertical="center"/>
    </xf>
    <xf numFmtId="0" fontId="63" fillId="0" borderId="0"/>
    <xf numFmtId="0" fontId="23" fillId="0" borderId="0">
      <alignment vertical="center"/>
    </xf>
    <xf numFmtId="0" fontId="23" fillId="0" borderId="0">
      <alignment vertical="center"/>
    </xf>
    <xf numFmtId="0" fontId="6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63" fillId="0" borderId="0"/>
    <xf numFmtId="0" fontId="23" fillId="0" borderId="0">
      <alignment vertical="center"/>
    </xf>
    <xf numFmtId="0" fontId="23" fillId="0" borderId="0">
      <alignment vertical="center"/>
    </xf>
    <xf numFmtId="0" fontId="63" fillId="0" borderId="0"/>
    <xf numFmtId="0" fontId="63" fillId="0" borderId="0">
      <alignment vertical="center"/>
    </xf>
    <xf numFmtId="0" fontId="63" fillId="0" borderId="0"/>
    <xf numFmtId="0" fontId="63" fillId="0" borderId="0"/>
    <xf numFmtId="0" fontId="63" fillId="0" borderId="0"/>
    <xf numFmtId="0" fontId="23" fillId="0" borderId="0">
      <alignment vertical="center"/>
    </xf>
    <xf numFmtId="0" fontId="63" fillId="0" borderId="0"/>
    <xf numFmtId="0" fontId="23" fillId="0" borderId="0">
      <alignment vertical="center"/>
    </xf>
    <xf numFmtId="0" fontId="63" fillId="0" borderId="0"/>
    <xf numFmtId="0" fontId="23" fillId="0" borderId="0">
      <alignment vertical="center"/>
    </xf>
    <xf numFmtId="0" fontId="63" fillId="0" borderId="0"/>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6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63" fillId="0" borderId="0"/>
    <xf numFmtId="0" fontId="23" fillId="0" borderId="0">
      <alignment vertical="center"/>
    </xf>
    <xf numFmtId="0" fontId="63" fillId="0" borderId="0"/>
    <xf numFmtId="0" fontId="63" fillId="0" borderId="0">
      <alignment vertical="center"/>
    </xf>
    <xf numFmtId="0" fontId="63" fillId="0" borderId="0">
      <alignment vertical="center"/>
    </xf>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alignment vertical="center"/>
    </xf>
    <xf numFmtId="0" fontId="63" fillId="0" borderId="0">
      <alignment vertical="center"/>
    </xf>
    <xf numFmtId="0" fontId="63" fillId="0" borderId="0"/>
    <xf numFmtId="0" fontId="63" fillId="0" borderId="0"/>
    <xf numFmtId="0" fontId="63" fillId="0" borderId="0"/>
    <xf numFmtId="0" fontId="63" fillId="0" borderId="0"/>
    <xf numFmtId="0" fontId="63" fillId="0" borderId="0">
      <alignment vertical="center"/>
    </xf>
    <xf numFmtId="0" fontId="63" fillId="0" borderId="0">
      <alignment vertical="center"/>
    </xf>
    <xf numFmtId="0" fontId="63" fillId="0" borderId="0">
      <alignment vertical="center"/>
    </xf>
    <xf numFmtId="0" fontId="63" fillId="0" borderId="0">
      <alignment vertical="center"/>
    </xf>
    <xf numFmtId="0" fontId="23" fillId="0" borderId="0">
      <alignment vertical="center"/>
    </xf>
    <xf numFmtId="0" fontId="63" fillId="0" borderId="0"/>
    <xf numFmtId="0" fontId="63" fillId="0" borderId="0"/>
    <xf numFmtId="0" fontId="6" fillId="0" borderId="0">
      <alignment vertical="center"/>
    </xf>
    <xf numFmtId="0" fontId="6" fillId="0" borderId="0">
      <alignment vertical="center"/>
    </xf>
    <xf numFmtId="0" fontId="6" fillId="0" borderId="0">
      <alignment vertical="center"/>
    </xf>
    <xf numFmtId="0" fontId="49" fillId="43" borderId="0" applyNumberFormat="0" applyBorder="0" applyAlignment="0" applyProtection="0">
      <alignment vertical="center"/>
    </xf>
    <xf numFmtId="0" fontId="63" fillId="0" borderId="0">
      <alignment vertical="center"/>
    </xf>
    <xf numFmtId="0" fontId="63" fillId="0" borderId="0">
      <alignment vertical="center"/>
    </xf>
    <xf numFmtId="0" fontId="63" fillId="0" borderId="0">
      <alignment vertical="center"/>
    </xf>
    <xf numFmtId="0" fontId="63" fillId="0" borderId="0">
      <alignment vertical="center"/>
    </xf>
    <xf numFmtId="0" fontId="63" fillId="0" borderId="0">
      <alignment vertical="center"/>
    </xf>
    <xf numFmtId="0" fontId="63" fillId="0" borderId="0">
      <alignment vertical="center"/>
    </xf>
    <xf numFmtId="0" fontId="63" fillId="0" borderId="0">
      <alignment vertical="center"/>
    </xf>
    <xf numFmtId="0" fontId="63" fillId="0" borderId="0">
      <alignment vertical="center"/>
    </xf>
    <xf numFmtId="0" fontId="63" fillId="0" borderId="0">
      <alignment vertical="center"/>
    </xf>
    <xf numFmtId="0" fontId="63" fillId="0" borderId="0">
      <alignment vertical="center"/>
    </xf>
    <xf numFmtId="0" fontId="38" fillId="0" borderId="0" applyNumberFormat="0" applyFill="0" applyBorder="0" applyAlignment="0" applyProtection="0">
      <alignment vertical="center"/>
    </xf>
    <xf numFmtId="0" fontId="63" fillId="0" borderId="0">
      <alignment vertical="center"/>
    </xf>
    <xf numFmtId="0" fontId="63" fillId="0" borderId="0">
      <alignment vertical="center"/>
    </xf>
    <xf numFmtId="0" fontId="63" fillId="0" borderId="0">
      <alignment vertical="center"/>
    </xf>
    <xf numFmtId="0" fontId="63" fillId="0" borderId="0">
      <alignment vertical="center"/>
    </xf>
    <xf numFmtId="0" fontId="63" fillId="0" borderId="0">
      <alignment vertical="center"/>
    </xf>
    <xf numFmtId="0" fontId="63" fillId="0" borderId="0">
      <alignment vertical="center"/>
    </xf>
    <xf numFmtId="179" fontId="63" fillId="0" borderId="0" applyFont="0" applyFill="0" applyBorder="0" applyAlignment="0" applyProtection="0">
      <alignment vertical="center"/>
    </xf>
    <xf numFmtId="0" fontId="42" fillId="0" borderId="0" applyNumberFormat="0" applyFill="0" applyBorder="0" applyAlignment="0" applyProtection="0">
      <alignment vertical="center"/>
    </xf>
    <xf numFmtId="0" fontId="6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63" fillId="0" borderId="0"/>
    <xf numFmtId="0" fontId="40" fillId="31" borderId="25" applyNumberFormat="0" applyAlignment="0" applyProtection="0">
      <alignment vertical="center"/>
    </xf>
    <xf numFmtId="0" fontId="40" fillId="31" borderId="25" applyNumberFormat="0" applyAlignment="0" applyProtection="0">
      <alignment vertical="center"/>
    </xf>
    <xf numFmtId="0" fontId="6" fillId="0" borderId="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6" fillId="0" borderId="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63" fillId="0" borderId="0"/>
    <xf numFmtId="0" fontId="6" fillId="0" borderId="0">
      <alignment vertical="center"/>
    </xf>
    <xf numFmtId="0" fontId="63" fillId="0" borderId="0"/>
    <xf numFmtId="0" fontId="63" fillId="0" borderId="0"/>
    <xf numFmtId="0" fontId="6" fillId="0" borderId="0">
      <alignment vertical="center"/>
    </xf>
    <xf numFmtId="0" fontId="63" fillId="0" borderId="0"/>
    <xf numFmtId="0" fontId="40" fillId="31" borderId="25" applyNumberFormat="0" applyAlignment="0" applyProtection="0">
      <alignment vertical="center"/>
    </xf>
    <xf numFmtId="0" fontId="40" fillId="31" borderId="25" applyNumberFormat="0" applyAlignment="0" applyProtection="0">
      <alignment vertical="center"/>
    </xf>
    <xf numFmtId="0" fontId="63"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3" fillId="0" borderId="0">
      <alignment vertical="center"/>
    </xf>
    <xf numFmtId="0" fontId="6" fillId="0" borderId="0">
      <alignment vertical="center"/>
    </xf>
    <xf numFmtId="0" fontId="6" fillId="0" borderId="0">
      <alignment vertical="center"/>
    </xf>
    <xf numFmtId="0" fontId="6" fillId="0" borderId="0">
      <alignment vertical="center"/>
    </xf>
    <xf numFmtId="0" fontId="57" fillId="0" borderId="38" applyNumberFormat="0" applyFill="0" applyAlignment="0" applyProtection="0">
      <alignment vertical="center"/>
    </xf>
    <xf numFmtId="0" fontId="63" fillId="0" borderId="0"/>
    <xf numFmtId="0" fontId="57" fillId="0" borderId="38" applyNumberFormat="0" applyFill="0" applyAlignment="0" applyProtection="0">
      <alignment vertical="center"/>
    </xf>
    <xf numFmtId="0" fontId="63" fillId="0" borderId="0"/>
    <xf numFmtId="0" fontId="63" fillId="0" borderId="0"/>
    <xf numFmtId="0" fontId="63" fillId="0" borderId="0"/>
    <xf numFmtId="0" fontId="63" fillId="0" borderId="0"/>
    <xf numFmtId="0" fontId="63" fillId="0" borderId="0"/>
    <xf numFmtId="0" fontId="6" fillId="0" borderId="0">
      <alignment vertical="center"/>
    </xf>
    <xf numFmtId="0" fontId="63" fillId="0" borderId="0">
      <alignment vertical="center"/>
    </xf>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38" fillId="0" borderId="0" applyNumberForma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3" fillId="0" borderId="0">
      <alignment vertical="center"/>
    </xf>
    <xf numFmtId="0" fontId="28" fillId="16" borderId="0" applyNumberFormat="0" applyBorder="0" applyAlignment="0" applyProtection="0">
      <alignment vertical="center"/>
    </xf>
    <xf numFmtId="0" fontId="28" fillId="16" borderId="0" applyNumberFormat="0" applyBorder="0" applyAlignment="0" applyProtection="0">
      <alignment vertical="center"/>
    </xf>
    <xf numFmtId="0" fontId="28" fillId="16" borderId="0" applyNumberFormat="0" applyBorder="0" applyAlignment="0" applyProtection="0">
      <alignment vertical="center"/>
    </xf>
    <xf numFmtId="0" fontId="28" fillId="16" borderId="0" applyNumberFormat="0" applyBorder="0" applyAlignment="0" applyProtection="0">
      <alignment vertical="center"/>
    </xf>
    <xf numFmtId="0" fontId="28" fillId="16" borderId="0" applyNumberFormat="0" applyBorder="0" applyAlignment="0" applyProtection="0">
      <alignment vertical="center"/>
    </xf>
    <xf numFmtId="0" fontId="28" fillId="16" borderId="0" applyNumberFormat="0" applyBorder="0" applyAlignment="0" applyProtection="0">
      <alignment vertical="center"/>
    </xf>
    <xf numFmtId="0" fontId="28" fillId="16" borderId="0" applyNumberFormat="0" applyBorder="0" applyAlignment="0" applyProtection="0">
      <alignment vertical="center"/>
    </xf>
    <xf numFmtId="0" fontId="28" fillId="16" borderId="0" applyNumberFormat="0" applyBorder="0" applyAlignment="0" applyProtection="0">
      <alignment vertical="center"/>
    </xf>
    <xf numFmtId="179" fontId="63" fillId="0" borderId="0" applyFont="0" applyFill="0" applyBorder="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5" fillId="0" borderId="39" applyNumberFormat="0" applyFill="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45" fillId="0" borderId="32"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1" fillId="0" borderId="29" applyNumberFormat="0" applyFill="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40" fillId="31" borderId="25" applyNumberFormat="0" applyAlignment="0" applyProtection="0">
      <alignment vertical="center"/>
    </xf>
    <xf numFmtId="0" fontId="46" fillId="41" borderId="33" applyNumberFormat="0" applyAlignment="0" applyProtection="0">
      <alignment vertical="center"/>
    </xf>
    <xf numFmtId="0" fontId="46" fillId="41" borderId="33" applyNumberFormat="0" applyAlignment="0" applyProtection="0">
      <alignment vertical="center"/>
    </xf>
    <xf numFmtId="0" fontId="46" fillId="41" borderId="33" applyNumberFormat="0" applyAlignment="0" applyProtection="0">
      <alignment vertical="center"/>
    </xf>
    <xf numFmtId="0" fontId="46" fillId="41" borderId="33" applyNumberFormat="0" applyAlignment="0" applyProtection="0">
      <alignment vertical="center"/>
    </xf>
    <xf numFmtId="0" fontId="46" fillId="41" borderId="33" applyNumberFormat="0" applyAlignment="0" applyProtection="0">
      <alignment vertical="center"/>
    </xf>
    <xf numFmtId="0" fontId="31" fillId="25" borderId="23" applyNumberFormat="0" applyAlignment="0" applyProtection="0">
      <alignment vertical="center"/>
    </xf>
    <xf numFmtId="0" fontId="31" fillId="25" borderId="23" applyNumberFormat="0" applyAlignment="0" applyProtection="0">
      <alignment vertical="center"/>
    </xf>
    <xf numFmtId="0" fontId="31" fillId="25" borderId="23" applyNumberFormat="0" applyAlignment="0" applyProtection="0">
      <alignment vertical="center"/>
    </xf>
    <xf numFmtId="0" fontId="31" fillId="25" borderId="23" applyNumberFormat="0" applyAlignment="0" applyProtection="0">
      <alignment vertical="center"/>
    </xf>
    <xf numFmtId="0" fontId="31" fillId="25" borderId="23" applyNumberFormat="0" applyAlignment="0" applyProtection="0">
      <alignment vertical="center"/>
    </xf>
    <xf numFmtId="0" fontId="31" fillId="25" borderId="23" applyNumberFormat="0" applyAlignment="0" applyProtection="0">
      <alignment vertical="center"/>
    </xf>
    <xf numFmtId="0" fontId="31" fillId="25" borderId="23" applyNumberFormat="0" applyAlignment="0" applyProtection="0">
      <alignment vertical="center"/>
    </xf>
    <xf numFmtId="0" fontId="31" fillId="25" borderId="23" applyNumberFormat="0" applyAlignment="0" applyProtection="0">
      <alignment vertical="center"/>
    </xf>
    <xf numFmtId="0" fontId="31" fillId="25" borderId="23" applyNumberFormat="0" applyAlignment="0" applyProtection="0">
      <alignment vertical="center"/>
    </xf>
    <xf numFmtId="0" fontId="31" fillId="25" borderId="23" applyNumberFormat="0" applyAlignment="0" applyProtection="0">
      <alignment vertical="center"/>
    </xf>
    <xf numFmtId="0" fontId="31" fillId="25" borderId="23" applyNumberFormat="0" applyAlignment="0" applyProtection="0">
      <alignment vertical="center"/>
    </xf>
    <xf numFmtId="0" fontId="31" fillId="25" borderId="23" applyNumberFormat="0" applyAlignment="0" applyProtection="0">
      <alignment vertical="center"/>
    </xf>
    <xf numFmtId="0" fontId="31" fillId="25" borderId="23" applyNumberFormat="0" applyAlignment="0" applyProtection="0">
      <alignment vertical="center"/>
    </xf>
    <xf numFmtId="0" fontId="31" fillId="25" borderId="23" applyNumberFormat="0" applyAlignment="0" applyProtection="0">
      <alignment vertical="center"/>
    </xf>
    <xf numFmtId="0" fontId="31" fillId="25" borderId="23" applyNumberFormat="0" applyAlignment="0" applyProtection="0">
      <alignment vertical="center"/>
    </xf>
    <xf numFmtId="0" fontId="31" fillId="25" borderId="23" applyNumberFormat="0" applyAlignment="0" applyProtection="0">
      <alignment vertical="center"/>
    </xf>
    <xf numFmtId="0" fontId="31" fillId="25" borderId="23" applyNumberFormat="0" applyAlignment="0" applyProtection="0">
      <alignment vertical="center"/>
    </xf>
    <xf numFmtId="0" fontId="31" fillId="25" borderId="23" applyNumberFormat="0" applyAlignment="0" applyProtection="0">
      <alignment vertical="center"/>
    </xf>
    <xf numFmtId="0" fontId="46" fillId="41" borderId="33" applyNumberFormat="0" applyAlignment="0" applyProtection="0">
      <alignment vertical="center"/>
    </xf>
    <xf numFmtId="0" fontId="46" fillId="41" borderId="33" applyNumberFormat="0" applyAlignment="0" applyProtection="0">
      <alignment vertical="center"/>
    </xf>
    <xf numFmtId="0" fontId="46" fillId="41" borderId="33" applyNumberFormat="0" applyAlignment="0" applyProtection="0">
      <alignment vertical="center"/>
    </xf>
    <xf numFmtId="0" fontId="46" fillId="41" borderId="33" applyNumberFormat="0" applyAlignment="0" applyProtection="0">
      <alignment vertical="center"/>
    </xf>
    <xf numFmtId="0" fontId="46" fillId="41" borderId="33" applyNumberFormat="0" applyAlignment="0" applyProtection="0">
      <alignment vertical="center"/>
    </xf>
    <xf numFmtId="0" fontId="46" fillId="41" borderId="33" applyNumberFormat="0" applyAlignment="0" applyProtection="0">
      <alignment vertical="center"/>
    </xf>
    <xf numFmtId="0" fontId="46" fillId="41" borderId="33" applyNumberFormat="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57" fillId="0" borderId="38" applyNumberFormat="0" applyFill="0" applyAlignment="0" applyProtection="0">
      <alignment vertical="center"/>
    </xf>
    <xf numFmtId="0" fontId="57" fillId="0" borderId="38" applyNumberFormat="0" applyFill="0" applyAlignment="0" applyProtection="0">
      <alignment vertical="center"/>
    </xf>
    <xf numFmtId="0" fontId="57" fillId="0" borderId="38" applyNumberFormat="0" applyFill="0" applyAlignment="0" applyProtection="0">
      <alignment vertical="center"/>
    </xf>
    <xf numFmtId="0" fontId="57" fillId="0" borderId="38" applyNumberFormat="0" applyFill="0" applyAlignment="0" applyProtection="0">
      <alignment vertical="center"/>
    </xf>
    <xf numFmtId="0" fontId="57" fillId="0" borderId="3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39" fillId="0" borderId="28" applyNumberFormat="0" applyFill="0" applyAlignment="0" applyProtection="0">
      <alignment vertical="center"/>
    </xf>
    <xf numFmtId="0" fontId="57" fillId="0" borderId="38" applyNumberFormat="0" applyFill="0" applyAlignment="0" applyProtection="0">
      <alignment vertical="center"/>
    </xf>
    <xf numFmtId="0" fontId="57" fillId="0" borderId="38" applyNumberFormat="0" applyFill="0" applyAlignment="0" applyProtection="0">
      <alignment vertical="center"/>
    </xf>
    <xf numFmtId="0" fontId="57" fillId="0" borderId="38" applyNumberFormat="0" applyFill="0" applyAlignment="0" applyProtection="0">
      <alignment vertical="center"/>
    </xf>
    <xf numFmtId="0" fontId="57" fillId="0" borderId="38" applyNumberFormat="0" applyFill="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alignment vertical="center"/>
    </xf>
    <xf numFmtId="179" fontId="63" fillId="0" borderId="0" applyFont="0" applyFill="0" applyBorder="0" applyAlignment="0" applyProtection="0"/>
    <xf numFmtId="179" fontId="63" fillId="0" borderId="0" applyFont="0" applyFill="0" applyBorder="0" applyAlignment="0" applyProtection="0"/>
    <xf numFmtId="179" fontId="63" fillId="0" borderId="0" applyFont="0" applyFill="0" applyBorder="0" applyAlignment="0" applyProtection="0"/>
    <xf numFmtId="179" fontId="63" fillId="0" borderId="0" applyFont="0" applyFill="0" applyBorder="0" applyAlignment="0" applyProtection="0"/>
    <xf numFmtId="0" fontId="25" fillId="48" borderId="0" applyNumberFormat="0" applyBorder="0" applyAlignment="0" applyProtection="0">
      <alignment vertical="center"/>
    </xf>
    <xf numFmtId="0" fontId="25" fillId="48" borderId="0" applyNumberFormat="0" applyBorder="0" applyAlignment="0" applyProtection="0">
      <alignment vertical="center"/>
    </xf>
    <xf numFmtId="0" fontId="25" fillId="48" borderId="0" applyNumberFormat="0" applyBorder="0" applyAlignment="0" applyProtection="0">
      <alignment vertical="center"/>
    </xf>
    <xf numFmtId="0" fontId="25" fillId="48" borderId="0" applyNumberFormat="0" applyBorder="0" applyAlignment="0" applyProtection="0">
      <alignment vertical="center"/>
    </xf>
    <xf numFmtId="0" fontId="25" fillId="48"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0" fillId="46" borderId="0" applyNumberFormat="0" applyBorder="0" applyAlignment="0" applyProtection="0">
      <alignment vertical="center"/>
    </xf>
    <xf numFmtId="0" fontId="25" fillId="48" borderId="0" applyNumberFormat="0" applyBorder="0" applyAlignment="0" applyProtection="0">
      <alignment vertical="center"/>
    </xf>
    <xf numFmtId="0" fontId="25" fillId="48" borderId="0" applyNumberFormat="0" applyBorder="0" applyAlignment="0" applyProtection="0">
      <alignment vertical="center"/>
    </xf>
    <xf numFmtId="0" fontId="25" fillId="48" borderId="0" applyNumberFormat="0" applyBorder="0" applyAlignment="0" applyProtection="0">
      <alignment vertical="center"/>
    </xf>
    <xf numFmtId="0" fontId="25" fillId="48" borderId="0" applyNumberFormat="0" applyBorder="0" applyAlignment="0" applyProtection="0">
      <alignment vertical="center"/>
    </xf>
    <xf numFmtId="0" fontId="25" fillId="48" borderId="0" applyNumberFormat="0" applyBorder="0" applyAlignment="0" applyProtection="0">
      <alignment vertical="center"/>
    </xf>
    <xf numFmtId="0" fontId="25" fillId="48" borderId="0" applyNumberFormat="0" applyBorder="0" applyAlignment="0" applyProtection="0">
      <alignment vertical="center"/>
    </xf>
    <xf numFmtId="0" fontId="25" fillId="48"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5" fillId="40" borderId="0" applyNumberFormat="0" applyBorder="0" applyAlignment="0" applyProtection="0">
      <alignment vertical="center"/>
    </xf>
    <xf numFmtId="0" fontId="20" fillId="44" borderId="0" applyNumberFormat="0" applyBorder="0" applyAlignment="0" applyProtection="0">
      <alignment vertical="center"/>
    </xf>
    <xf numFmtId="0" fontId="20" fillId="44" borderId="0" applyNumberFormat="0" applyBorder="0" applyAlignment="0" applyProtection="0">
      <alignment vertical="center"/>
    </xf>
    <xf numFmtId="0" fontId="20" fillId="44" borderId="0" applyNumberFormat="0" applyBorder="0" applyAlignment="0" applyProtection="0">
      <alignment vertical="center"/>
    </xf>
    <xf numFmtId="0" fontId="20" fillId="44" borderId="0" applyNumberFormat="0" applyBorder="0" applyAlignment="0" applyProtection="0">
      <alignment vertical="center"/>
    </xf>
    <xf numFmtId="0" fontId="20" fillId="44" borderId="0" applyNumberFormat="0" applyBorder="0" applyAlignment="0" applyProtection="0">
      <alignment vertical="center"/>
    </xf>
    <xf numFmtId="0" fontId="20" fillId="44" borderId="0" applyNumberFormat="0" applyBorder="0" applyAlignment="0" applyProtection="0">
      <alignment vertical="center"/>
    </xf>
    <xf numFmtId="0" fontId="20" fillId="44" borderId="0" applyNumberFormat="0" applyBorder="0" applyAlignment="0" applyProtection="0">
      <alignment vertical="center"/>
    </xf>
    <xf numFmtId="0" fontId="20" fillId="44" borderId="0" applyNumberFormat="0" applyBorder="0" applyAlignment="0" applyProtection="0">
      <alignment vertical="center"/>
    </xf>
    <xf numFmtId="0" fontId="20" fillId="44" borderId="0" applyNumberFormat="0" applyBorder="0" applyAlignment="0" applyProtection="0">
      <alignment vertical="center"/>
    </xf>
    <xf numFmtId="0" fontId="20" fillId="44" borderId="0" applyNumberFormat="0" applyBorder="0" applyAlignment="0" applyProtection="0">
      <alignment vertical="center"/>
    </xf>
    <xf numFmtId="0" fontId="20" fillId="44" borderId="0" applyNumberFormat="0" applyBorder="0" applyAlignment="0" applyProtection="0">
      <alignment vertical="center"/>
    </xf>
    <xf numFmtId="0" fontId="20" fillId="44" borderId="0" applyNumberFormat="0" applyBorder="0" applyAlignment="0" applyProtection="0">
      <alignment vertical="center"/>
    </xf>
    <xf numFmtId="0" fontId="20" fillId="44" borderId="0" applyNumberFormat="0" applyBorder="0" applyAlignment="0" applyProtection="0">
      <alignment vertical="center"/>
    </xf>
    <xf numFmtId="0" fontId="20" fillId="44" borderId="0" applyNumberFormat="0" applyBorder="0" applyAlignment="0" applyProtection="0">
      <alignment vertical="center"/>
    </xf>
    <xf numFmtId="0" fontId="20" fillId="44" borderId="0" applyNumberFormat="0" applyBorder="0" applyAlignment="0" applyProtection="0">
      <alignment vertical="center"/>
    </xf>
    <xf numFmtId="0" fontId="20" fillId="44" borderId="0" applyNumberFormat="0" applyBorder="0" applyAlignment="0" applyProtection="0">
      <alignment vertical="center"/>
    </xf>
    <xf numFmtId="0" fontId="20" fillId="44" borderId="0" applyNumberFormat="0" applyBorder="0" applyAlignment="0" applyProtection="0">
      <alignment vertical="center"/>
    </xf>
    <xf numFmtId="0" fontId="20" fillId="44" borderId="0" applyNumberFormat="0" applyBorder="0" applyAlignment="0" applyProtection="0">
      <alignment vertical="center"/>
    </xf>
    <xf numFmtId="0" fontId="20" fillId="44" borderId="0" applyNumberFormat="0" applyBorder="0" applyAlignment="0" applyProtection="0">
      <alignment vertical="center"/>
    </xf>
    <xf numFmtId="0" fontId="20" fillId="44" borderId="0" applyNumberFormat="0" applyBorder="0" applyAlignment="0" applyProtection="0">
      <alignment vertical="center"/>
    </xf>
    <xf numFmtId="0" fontId="20" fillId="44" borderId="0" applyNumberFormat="0" applyBorder="0" applyAlignment="0" applyProtection="0">
      <alignment vertical="center"/>
    </xf>
    <xf numFmtId="0" fontId="20" fillId="44" borderId="0" applyNumberFormat="0" applyBorder="0" applyAlignment="0" applyProtection="0">
      <alignment vertical="center"/>
    </xf>
    <xf numFmtId="0" fontId="20" fillId="44" borderId="0" applyNumberFormat="0" applyBorder="0" applyAlignment="0" applyProtection="0">
      <alignment vertical="center"/>
    </xf>
    <xf numFmtId="0" fontId="20" fillId="44" borderId="0" applyNumberFormat="0" applyBorder="0" applyAlignment="0" applyProtection="0">
      <alignment vertical="center"/>
    </xf>
    <xf numFmtId="0" fontId="20" fillId="44"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58" fillId="0" borderId="40" applyNumberFormat="0" applyFill="0" applyAlignment="0" applyProtection="0">
      <alignment vertical="center"/>
    </xf>
    <xf numFmtId="0" fontId="58" fillId="0" borderId="40" applyNumberFormat="0" applyFill="0" applyAlignment="0" applyProtection="0">
      <alignment vertical="center"/>
    </xf>
    <xf numFmtId="0" fontId="58" fillId="0" borderId="40" applyNumberFormat="0" applyFill="0" applyAlignment="0" applyProtection="0">
      <alignment vertical="center"/>
    </xf>
    <xf numFmtId="0" fontId="58" fillId="0" borderId="40" applyNumberFormat="0" applyFill="0" applyAlignment="0" applyProtection="0">
      <alignment vertical="center"/>
    </xf>
    <xf numFmtId="0" fontId="58" fillId="0" borderId="40" applyNumberFormat="0" applyFill="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58" fillId="0" borderId="40" applyNumberFormat="0" applyFill="0" applyAlignment="0" applyProtection="0">
      <alignment vertical="center"/>
    </xf>
    <xf numFmtId="0" fontId="58" fillId="0" borderId="40" applyNumberFormat="0" applyFill="0" applyAlignment="0" applyProtection="0">
      <alignment vertical="center"/>
    </xf>
    <xf numFmtId="0" fontId="58" fillId="0" borderId="40" applyNumberFormat="0" applyFill="0" applyAlignment="0" applyProtection="0">
      <alignment vertical="center"/>
    </xf>
    <xf numFmtId="0" fontId="58" fillId="0" borderId="40" applyNumberFormat="0" applyFill="0" applyAlignment="0" applyProtection="0">
      <alignment vertical="center"/>
    </xf>
    <xf numFmtId="0" fontId="58" fillId="0" borderId="40" applyNumberFormat="0" applyFill="0" applyAlignment="0" applyProtection="0">
      <alignment vertical="center"/>
    </xf>
    <xf numFmtId="0" fontId="58" fillId="0" borderId="40" applyNumberFormat="0" applyFill="0" applyAlignment="0" applyProtection="0">
      <alignment vertical="center"/>
    </xf>
    <xf numFmtId="0" fontId="58" fillId="0" borderId="40" applyNumberFormat="0" applyFill="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50" fillId="0" borderId="30" applyNumberFormat="0" applyFill="0" applyAlignment="0" applyProtection="0">
      <alignment vertical="center"/>
    </xf>
    <xf numFmtId="0" fontId="50" fillId="0" borderId="30" applyNumberFormat="0" applyFill="0" applyAlignment="0" applyProtection="0">
      <alignment vertical="center"/>
    </xf>
    <xf numFmtId="0" fontId="50" fillId="0" borderId="30" applyNumberFormat="0" applyFill="0" applyAlignment="0" applyProtection="0">
      <alignment vertical="center"/>
    </xf>
    <xf numFmtId="0" fontId="50" fillId="0" borderId="30" applyNumberFormat="0" applyFill="0" applyAlignment="0" applyProtection="0">
      <alignment vertical="center"/>
    </xf>
    <xf numFmtId="0" fontId="50" fillId="0" borderId="30" applyNumberFormat="0" applyFill="0" applyAlignment="0" applyProtection="0">
      <alignment vertical="center"/>
    </xf>
    <xf numFmtId="0" fontId="50" fillId="0" borderId="30" applyNumberFormat="0" applyFill="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41" applyNumberFormat="0" applyFont="0" applyFill="0" applyAlignment="0" applyProtection="0">
      <alignment vertical="center"/>
    </xf>
    <xf numFmtId="0" fontId="23" fillId="0" borderId="41" applyNumberFormat="0" applyFont="0" applyFill="0" applyAlignment="0" applyProtection="0">
      <alignment vertical="center"/>
    </xf>
    <xf numFmtId="0" fontId="23" fillId="0" borderId="41" applyNumberFormat="0" applyFont="0" applyFill="0" applyAlignment="0" applyProtection="0">
      <alignment vertical="center"/>
    </xf>
    <xf numFmtId="0" fontId="23" fillId="0" borderId="41" applyNumberFormat="0" applyFont="0" applyFill="0" applyAlignment="0" applyProtection="0">
      <alignment vertical="center"/>
    </xf>
    <xf numFmtId="0" fontId="23" fillId="0" borderId="41" applyNumberFormat="0" applyFont="0" applyFill="0" applyAlignment="0" applyProtection="0">
      <alignment vertical="center"/>
    </xf>
    <xf numFmtId="0" fontId="63" fillId="9" borderId="21" applyNumberFormat="0" applyFont="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41" applyNumberFormat="0" applyFont="0" applyFill="0" applyAlignment="0" applyProtection="0">
      <alignment vertical="center"/>
    </xf>
    <xf numFmtId="0" fontId="23" fillId="0" borderId="41" applyNumberFormat="0" applyFont="0" applyFill="0" applyAlignment="0" applyProtection="0">
      <alignment vertical="center"/>
    </xf>
    <xf numFmtId="0" fontId="23" fillId="0" borderId="41" applyNumberFormat="0" applyFont="0" applyFill="0" applyAlignment="0" applyProtection="0">
      <alignment vertical="center"/>
    </xf>
    <xf numFmtId="0" fontId="23" fillId="0" borderId="41" applyNumberFormat="0" applyFont="0" applyFill="0" applyAlignment="0" applyProtection="0">
      <alignment vertical="center"/>
    </xf>
    <xf numFmtId="0" fontId="23" fillId="0" borderId="41" applyNumberFormat="0" applyFont="0" applyFill="0" applyAlignment="0" applyProtection="0">
      <alignment vertical="center"/>
    </xf>
    <xf numFmtId="0" fontId="23" fillId="0" borderId="41" applyNumberFormat="0" applyFont="0" applyFill="0" applyAlignment="0" applyProtection="0">
      <alignment vertical="center"/>
    </xf>
    <xf numFmtId="0" fontId="23" fillId="0" borderId="41" applyNumberFormat="0" applyFont="0" applyFill="0" applyAlignment="0" applyProtection="0">
      <alignment vertical="center"/>
    </xf>
  </cellStyleXfs>
  <cellXfs count="249">
    <xf numFmtId="0" fontId="0" fillId="0" borderId="0" xfId="0"/>
    <xf numFmtId="0" fontId="1" fillId="0" borderId="0" xfId="3345" applyFont="1" applyAlignment="1" applyProtection="1">
      <alignment vertical="center"/>
    </xf>
    <xf numFmtId="0" fontId="1" fillId="0" borderId="0" xfId="3345" applyFont="1" applyAlignment="1" applyProtection="1">
      <alignment vertical="center" wrapText="1"/>
    </xf>
    <xf numFmtId="0" fontId="3" fillId="0" borderId="1" xfId="3345" applyFont="1" applyBorder="1" applyAlignment="1" applyProtection="1">
      <alignment horizontal="center" vertical="center" wrapText="1"/>
    </xf>
    <xf numFmtId="0" fontId="3" fillId="0" borderId="2" xfId="3345" applyFont="1" applyBorder="1" applyAlignment="1" applyProtection="1">
      <alignment horizontal="center" vertical="center" wrapText="1"/>
    </xf>
    <xf numFmtId="0" fontId="3" fillId="0" borderId="3" xfId="3345" applyFont="1" applyBorder="1" applyAlignment="1" applyProtection="1">
      <alignment horizontal="center" vertical="center" wrapText="1"/>
    </xf>
    <xf numFmtId="0" fontId="4" fillId="0" borderId="4" xfId="3345" applyFont="1" applyBorder="1" applyAlignment="1" applyProtection="1">
      <alignment horizontal="center" vertical="center"/>
    </xf>
    <xf numFmtId="0" fontId="4" fillId="0" borderId="5" xfId="3345" applyFont="1" applyBorder="1" applyAlignment="1" applyProtection="1">
      <alignment vertical="center" wrapText="1"/>
    </xf>
    <xf numFmtId="0" fontId="5" fillId="0" borderId="5" xfId="3345" applyFont="1" applyBorder="1" applyAlignment="1" applyProtection="1">
      <alignment horizontal="justify" vertical="center" wrapText="1"/>
    </xf>
    <xf numFmtId="0" fontId="5" fillId="0" borderId="6" xfId="3345" applyFont="1" applyBorder="1" applyAlignment="1" applyProtection="1">
      <alignment horizontal="right" vertical="center" wrapText="1"/>
    </xf>
    <xf numFmtId="0" fontId="5" fillId="0" borderId="4" xfId="3345" applyFont="1" applyBorder="1" applyAlignment="1" applyProtection="1">
      <alignment horizontal="center" vertical="center"/>
    </xf>
    <xf numFmtId="0" fontId="5" fillId="0" borderId="7" xfId="3345" applyFont="1" applyBorder="1" applyAlignment="1" applyProtection="1">
      <alignment horizontal="center" vertical="center" wrapText="1"/>
    </xf>
    <xf numFmtId="0" fontId="5" fillId="0" borderId="10" xfId="3345" applyFont="1" applyBorder="1" applyAlignment="1" applyProtection="1">
      <alignment horizontal="center" vertical="center" wrapText="1"/>
    </xf>
    <xf numFmtId="0" fontId="6" fillId="0" borderId="0" xfId="3981" applyProtection="1">
      <alignment vertical="center"/>
    </xf>
    <xf numFmtId="0" fontId="2" fillId="0" borderId="0" xfId="3981" applyFont="1" applyAlignment="1" applyProtection="1">
      <alignment vertical="center" wrapText="1"/>
    </xf>
    <xf numFmtId="0" fontId="0" fillId="0" borderId="0" xfId="3981" applyFont="1" applyAlignment="1" applyProtection="1">
      <alignment vertical="center" wrapText="1"/>
    </xf>
    <xf numFmtId="0" fontId="7" fillId="0" borderId="0" xfId="3981" applyFont="1" applyProtection="1">
      <alignment vertical="center"/>
    </xf>
    <xf numFmtId="0" fontId="1" fillId="0" borderId="0" xfId="3976" applyFont="1" applyAlignment="1" applyProtection="1">
      <alignment horizontal="center" vertical="center" wrapText="1"/>
    </xf>
    <xf numFmtId="0" fontId="1" fillId="0" borderId="0" xfId="3976" applyNumberFormat="1" applyFont="1" applyAlignment="1" applyProtection="1">
      <alignment horizontal="center" vertical="center" wrapText="1"/>
    </xf>
    <xf numFmtId="0" fontId="3" fillId="0" borderId="1" xfId="3981" applyFont="1" applyBorder="1" applyAlignment="1" applyProtection="1">
      <alignment horizontal="center" vertical="center" wrapText="1"/>
    </xf>
    <xf numFmtId="0" fontId="3" fillId="0" borderId="2" xfId="3981" applyFont="1" applyFill="1" applyBorder="1" applyAlignment="1" applyProtection="1">
      <alignment horizontal="center" vertical="center" wrapText="1"/>
    </xf>
    <xf numFmtId="0" fontId="3" fillId="0" borderId="3" xfId="3981" applyNumberFormat="1" applyFont="1" applyFill="1" applyBorder="1" applyAlignment="1" applyProtection="1">
      <alignment horizontal="center" vertical="center" wrapText="1"/>
    </xf>
    <xf numFmtId="0" fontId="1" fillId="0" borderId="4" xfId="3976" applyFont="1" applyBorder="1" applyAlignment="1" applyProtection="1">
      <alignment horizontal="center" vertical="center"/>
    </xf>
    <xf numFmtId="0" fontId="1" fillId="0" borderId="5" xfId="3976" applyFont="1" applyFill="1" applyBorder="1" applyAlignment="1" applyProtection="1">
      <alignment horizontal="center" vertical="center"/>
    </xf>
    <xf numFmtId="0" fontId="1" fillId="0" borderId="6" xfId="3976" applyNumberFormat="1" applyFont="1" applyFill="1" applyBorder="1" applyAlignment="1" applyProtection="1">
      <alignment horizontal="center" vertical="center"/>
    </xf>
    <xf numFmtId="0" fontId="0" fillId="0" borderId="5" xfId="3976" applyFont="1" applyFill="1" applyBorder="1" applyAlignment="1" applyProtection="1">
      <alignment horizontal="center" vertical="center"/>
    </xf>
    <xf numFmtId="0" fontId="0" fillId="0" borderId="0" xfId="3976" applyFont="1" applyAlignment="1" applyProtection="1">
      <alignment horizontal="center" vertical="center" wrapText="1"/>
    </xf>
    <xf numFmtId="10" fontId="0" fillId="0" borderId="0" xfId="3976" applyNumberFormat="1" applyFont="1" applyAlignment="1" applyProtection="1">
      <alignment horizontal="center" vertical="center" wrapText="1"/>
    </xf>
    <xf numFmtId="0" fontId="1" fillId="0" borderId="6" xfId="3976" applyNumberFormat="1" applyFont="1" applyFill="1" applyBorder="1" applyAlignment="1" applyProtection="1">
      <alignment horizontal="center" vertical="center" wrapText="1"/>
    </xf>
    <xf numFmtId="49" fontId="1" fillId="0" borderId="0" xfId="3976" applyNumberFormat="1" applyFont="1" applyAlignment="1" applyProtection="1">
      <alignment horizontal="center" vertical="center" wrapText="1"/>
    </xf>
    <xf numFmtId="10" fontId="1" fillId="0" borderId="0" xfId="3976" applyNumberFormat="1" applyFont="1" applyAlignment="1" applyProtection="1">
      <alignment horizontal="center" vertical="center" wrapText="1"/>
    </xf>
    <xf numFmtId="0" fontId="9" fillId="0" borderId="6" xfId="3981" applyNumberFormat="1" applyFont="1" applyFill="1" applyBorder="1" applyAlignment="1" applyProtection="1">
      <alignment horizontal="center" vertical="center" wrapText="1"/>
    </xf>
    <xf numFmtId="0" fontId="1" fillId="0" borderId="7" xfId="3976" applyFont="1" applyBorder="1" applyAlignment="1" applyProtection="1">
      <alignment horizontal="center" vertical="center"/>
    </xf>
    <xf numFmtId="0" fontId="1" fillId="0" borderId="10" xfId="3976" applyNumberFormat="1" applyFont="1" applyFill="1" applyBorder="1" applyAlignment="1" applyProtection="1">
      <alignment horizontal="center" vertical="center"/>
    </xf>
    <xf numFmtId="180" fontId="1" fillId="0" borderId="0" xfId="3976" applyNumberFormat="1" applyFont="1" applyAlignment="1" applyProtection="1">
      <alignment horizontal="center" vertical="center" wrapText="1"/>
    </xf>
    <xf numFmtId="0" fontId="10" fillId="2" borderId="0" xfId="3979" applyFont="1" applyFill="1" applyProtection="1">
      <alignment vertical="center"/>
    </xf>
    <xf numFmtId="0" fontId="11" fillId="2" borderId="0" xfId="3979" applyFont="1" applyFill="1" applyProtection="1">
      <alignment vertical="center"/>
    </xf>
    <xf numFmtId="0" fontId="1" fillId="2" borderId="0" xfId="3979" applyFont="1" applyFill="1" applyProtection="1">
      <alignment vertical="center"/>
    </xf>
    <xf numFmtId="0" fontId="1" fillId="2" borderId="0" xfId="3979" applyFont="1" applyFill="1" applyAlignment="1" applyProtection="1">
      <alignment horizontal="center" vertical="center"/>
    </xf>
    <xf numFmtId="0" fontId="12" fillId="2" borderId="1" xfId="3979" applyFont="1" applyFill="1" applyBorder="1" applyAlignment="1" applyProtection="1">
      <alignment horizontal="center" vertical="center" wrapText="1"/>
    </xf>
    <xf numFmtId="0" fontId="12" fillId="2" borderId="2" xfId="3979" applyFont="1" applyFill="1" applyBorder="1" applyAlignment="1" applyProtection="1">
      <alignment horizontal="center" vertical="center" wrapText="1"/>
    </xf>
    <xf numFmtId="0" fontId="12" fillId="2" borderId="3" xfId="3979" applyFont="1" applyFill="1" applyBorder="1" applyAlignment="1" applyProtection="1">
      <alignment horizontal="center" vertical="center" wrapText="1"/>
    </xf>
    <xf numFmtId="0" fontId="11" fillId="2" borderId="4" xfId="3979" applyNumberFormat="1" applyFont="1" applyFill="1" applyBorder="1" applyAlignment="1" applyProtection="1">
      <alignment horizontal="center" vertical="center" wrapText="1"/>
    </xf>
    <xf numFmtId="0" fontId="11" fillId="2" borderId="5" xfId="3979" applyFont="1" applyFill="1" applyBorder="1" applyAlignment="1" applyProtection="1">
      <alignment horizontal="center" vertical="center" wrapText="1"/>
    </xf>
    <xf numFmtId="0" fontId="11" fillId="2" borderId="5" xfId="3979" applyNumberFormat="1" applyFont="1" applyFill="1" applyBorder="1" applyAlignment="1" applyProtection="1">
      <alignment horizontal="center" vertical="center" wrapText="1"/>
    </xf>
    <xf numFmtId="182" fontId="11" fillId="2" borderId="5" xfId="3982" applyNumberFormat="1" applyFont="1" applyFill="1" applyBorder="1" applyAlignment="1" applyProtection="1">
      <alignment horizontal="center" vertical="center" wrapText="1"/>
      <protection locked="0"/>
    </xf>
    <xf numFmtId="180" fontId="11" fillId="2" borderId="6" xfId="2923" applyNumberFormat="1" applyFont="1" applyFill="1" applyBorder="1" applyAlignment="1" applyProtection="1">
      <alignment horizontal="center" vertical="center" wrapText="1"/>
    </xf>
    <xf numFmtId="180" fontId="11" fillId="2" borderId="10" xfId="3979" applyNumberFormat="1" applyFont="1" applyFill="1" applyBorder="1" applyAlignment="1" applyProtection="1">
      <alignment horizontal="center" vertical="center" wrapText="1"/>
    </xf>
    <xf numFmtId="0" fontId="11" fillId="2" borderId="0" xfId="3979" applyFont="1" applyFill="1" applyAlignment="1" applyProtection="1">
      <alignment horizontal="center" vertical="center"/>
    </xf>
    <xf numFmtId="0" fontId="11" fillId="2" borderId="1" xfId="3979" applyFont="1" applyFill="1" applyBorder="1" applyAlignment="1" applyProtection="1">
      <alignment horizontal="center" vertical="center" wrapText="1"/>
    </xf>
    <xf numFmtId="0" fontId="11" fillId="2" borderId="2" xfId="3979" applyFont="1" applyFill="1" applyBorder="1" applyAlignment="1" applyProtection="1">
      <alignment horizontal="center" vertical="center" wrapText="1"/>
    </xf>
    <xf numFmtId="0" fontId="11" fillId="2" borderId="3" xfId="3979" applyFont="1" applyFill="1" applyBorder="1" applyAlignment="1" applyProtection="1">
      <alignment horizontal="center" vertical="center" wrapText="1"/>
    </xf>
    <xf numFmtId="183" fontId="11" fillId="2" borderId="10" xfId="3979" applyNumberFormat="1" applyFont="1" applyFill="1" applyBorder="1" applyAlignment="1" applyProtection="1">
      <alignment horizontal="center" vertical="center" wrapText="1"/>
    </xf>
    <xf numFmtId="0" fontId="11" fillId="2" borderId="0" xfId="3979" applyFont="1" applyFill="1" applyBorder="1" applyAlignment="1" applyProtection="1">
      <alignment horizontal="center" vertical="center" wrapText="1"/>
    </xf>
    <xf numFmtId="0" fontId="11" fillId="2" borderId="0" xfId="3979" applyFont="1" applyFill="1" applyBorder="1" applyAlignment="1" applyProtection="1">
      <alignment horizontal="center" vertical="center"/>
    </xf>
    <xf numFmtId="0" fontId="11" fillId="2" borderId="4" xfId="3979" applyFont="1" applyFill="1" applyBorder="1" applyAlignment="1" applyProtection="1">
      <alignment horizontal="center" vertical="center" wrapText="1"/>
    </xf>
    <xf numFmtId="180" fontId="11" fillId="2" borderId="5" xfId="3979" applyNumberFormat="1" applyFont="1" applyFill="1" applyBorder="1" applyAlignment="1" applyProtection="1">
      <alignment horizontal="center" vertical="center" wrapText="1"/>
    </xf>
    <xf numFmtId="0" fontId="11" fillId="2" borderId="0" xfId="3979" applyFont="1" applyFill="1" applyAlignment="1" applyProtection="1">
      <alignment horizontal="justify" vertical="center"/>
    </xf>
    <xf numFmtId="180" fontId="11" fillId="2" borderId="6" xfId="3979" applyNumberFormat="1" applyFont="1" applyFill="1" applyBorder="1" applyAlignment="1" applyProtection="1">
      <alignment horizontal="center" vertical="center"/>
    </xf>
    <xf numFmtId="183" fontId="11" fillId="2" borderId="6" xfId="3979" applyNumberFormat="1" applyFont="1" applyFill="1" applyBorder="1" applyAlignment="1" applyProtection="1">
      <alignment horizontal="center" vertical="center"/>
    </xf>
    <xf numFmtId="0" fontId="11" fillId="2" borderId="10" xfId="3979" applyFont="1" applyFill="1" applyBorder="1" applyAlignment="1" applyProtection="1">
      <alignment horizontal="center" vertical="center"/>
    </xf>
    <xf numFmtId="0" fontId="1" fillId="0" borderId="0" xfId="3980" applyFont="1" applyFill="1" applyProtection="1">
      <alignment vertical="center"/>
    </xf>
    <xf numFmtId="0" fontId="11" fillId="0" borderId="0" xfId="3980" applyFont="1" applyFill="1" applyProtection="1">
      <alignment vertical="center"/>
    </xf>
    <xf numFmtId="0" fontId="11" fillId="0" borderId="0" xfId="3980" applyFont="1" applyFill="1" applyAlignment="1" applyProtection="1">
      <alignment horizontal="center" vertical="center"/>
    </xf>
    <xf numFmtId="0" fontId="12" fillId="0" borderId="0" xfId="3980" applyFont="1" applyFill="1" applyProtection="1">
      <alignment vertical="center"/>
    </xf>
    <xf numFmtId="0" fontId="12" fillId="0" borderId="0" xfId="3980" applyFont="1" applyFill="1" applyAlignment="1" applyProtection="1">
      <alignment horizontal="center" vertical="center"/>
    </xf>
    <xf numFmtId="0" fontId="8" fillId="0" borderId="0" xfId="3980" applyFont="1" applyFill="1" applyProtection="1">
      <alignment vertical="center"/>
    </xf>
    <xf numFmtId="0" fontId="8" fillId="0" borderId="0" xfId="3980" applyFont="1" applyFill="1" applyAlignment="1" applyProtection="1">
      <alignment horizontal="center" vertical="center"/>
    </xf>
    <xf numFmtId="0" fontId="8" fillId="0" borderId="1" xfId="3980" applyFont="1" applyFill="1" applyBorder="1" applyAlignment="1" applyProtection="1">
      <alignment horizontal="center" vertical="center" wrapText="1"/>
    </xf>
    <xf numFmtId="0" fontId="8" fillId="0" borderId="3" xfId="3980" applyFont="1" applyFill="1" applyBorder="1" applyAlignment="1" applyProtection="1">
      <alignment horizontal="center" vertical="center" wrapText="1"/>
    </xf>
    <xf numFmtId="0" fontId="1" fillId="0" borderId="4" xfId="3980" applyFont="1" applyFill="1" applyBorder="1" applyAlignment="1" applyProtection="1">
      <alignment horizontal="center" vertical="center" wrapText="1"/>
    </xf>
    <xf numFmtId="0" fontId="1" fillId="0" borderId="6" xfId="3980" applyFont="1" applyFill="1" applyBorder="1" applyAlignment="1" applyProtection="1">
      <alignment horizontal="center" vertical="center" wrapText="1"/>
    </xf>
    <xf numFmtId="0" fontId="1" fillId="0" borderId="10" xfId="3980" applyFont="1" applyFill="1" applyBorder="1" applyAlignment="1" applyProtection="1">
      <alignment horizontal="center" vertical="center"/>
    </xf>
    <xf numFmtId="0" fontId="1" fillId="0" borderId="0" xfId="3980" applyFont="1" applyFill="1" applyAlignment="1" applyProtection="1">
      <alignment horizontal="justify" vertical="center"/>
    </xf>
    <xf numFmtId="0" fontId="13" fillId="2" borderId="0" xfId="3362" applyFont="1" applyFill="1" applyProtection="1"/>
    <xf numFmtId="0" fontId="1" fillId="2" borderId="0" xfId="3362" applyFont="1" applyFill="1" applyProtection="1"/>
    <xf numFmtId="0" fontId="1" fillId="2" borderId="0" xfId="3362" applyNumberFormat="1" applyFont="1" applyFill="1" applyProtection="1"/>
    <xf numFmtId="181" fontId="13" fillId="2" borderId="0" xfId="3362" applyNumberFormat="1" applyFont="1" applyFill="1" applyAlignment="1" applyProtection="1">
      <alignment horizontal="center" vertical="center"/>
    </xf>
    <xf numFmtId="0" fontId="1" fillId="2" borderId="0" xfId="3362" applyFont="1" applyFill="1" applyAlignment="1" applyProtection="1">
      <alignment horizontal="center" vertical="center"/>
    </xf>
    <xf numFmtId="0" fontId="1" fillId="2" borderId="0" xfId="3362" applyFont="1" applyFill="1" applyAlignment="1" applyProtection="1">
      <alignment horizontal="center"/>
    </xf>
    <xf numFmtId="0" fontId="0" fillId="2" borderId="0" xfId="3362" applyFont="1" applyFill="1" applyProtection="1"/>
    <xf numFmtId="0" fontId="13" fillId="2" borderId="0" xfId="3362" applyFont="1" applyFill="1" applyAlignment="1" applyProtection="1">
      <alignment horizontal="center"/>
    </xf>
    <xf numFmtId="49" fontId="8" fillId="2" borderId="4" xfId="3362" applyNumberFormat="1" applyFont="1" applyFill="1" applyBorder="1" applyAlignment="1" applyProtection="1">
      <alignment horizontal="center" vertical="center" wrapText="1"/>
    </xf>
    <xf numFmtId="182" fontId="8" fillId="2" borderId="5" xfId="3362" applyNumberFormat="1" applyFont="1" applyFill="1" applyBorder="1" applyAlignment="1" applyProtection="1">
      <alignment horizontal="center" vertical="center" wrapText="1"/>
    </xf>
    <xf numFmtId="0" fontId="8" fillId="2" borderId="5" xfId="3362" applyNumberFormat="1" applyFont="1" applyFill="1" applyBorder="1" applyAlignment="1" applyProtection="1">
      <alignment horizontal="center" vertical="center" wrapText="1"/>
    </xf>
    <xf numFmtId="181" fontId="8" fillId="2" borderId="5" xfId="3362" applyNumberFormat="1" applyFont="1" applyFill="1" applyBorder="1" applyAlignment="1" applyProtection="1">
      <alignment horizontal="center" vertical="center"/>
    </xf>
    <xf numFmtId="0" fontId="8" fillId="2" borderId="6" xfId="3362" applyFont="1" applyFill="1" applyBorder="1" applyAlignment="1" applyProtection="1">
      <alignment horizontal="center" vertical="center"/>
    </xf>
    <xf numFmtId="49" fontId="13" fillId="2" borderId="4" xfId="3362" applyNumberFormat="1" applyFont="1" applyFill="1" applyBorder="1" applyAlignment="1" applyProtection="1">
      <alignment horizontal="center" vertical="center" wrapText="1"/>
    </xf>
    <xf numFmtId="182" fontId="13" fillId="2" borderId="5" xfId="3362" applyNumberFormat="1" applyFont="1" applyFill="1" applyBorder="1" applyAlignment="1" applyProtection="1">
      <alignment horizontal="left" vertical="center" wrapText="1"/>
    </xf>
    <xf numFmtId="182" fontId="13" fillId="2" borderId="5" xfId="3362" applyNumberFormat="1" applyFont="1" applyFill="1" applyBorder="1" applyAlignment="1" applyProtection="1">
      <alignment horizontal="center" vertical="center" wrapText="1"/>
    </xf>
    <xf numFmtId="0" fontId="13" fillId="2" borderId="5" xfId="3362" applyNumberFormat="1" applyFont="1" applyFill="1" applyBorder="1" applyAlignment="1" applyProtection="1">
      <alignment horizontal="center" vertical="center" wrapText="1"/>
    </xf>
    <xf numFmtId="181" fontId="13" fillId="2" borderId="5" xfId="3362" applyNumberFormat="1" applyFont="1" applyFill="1" applyBorder="1" applyAlignment="1" applyProtection="1">
      <alignment horizontal="center" vertical="center"/>
    </xf>
    <xf numFmtId="0" fontId="13" fillId="2" borderId="6" xfId="3362" applyNumberFormat="1" applyFont="1" applyFill="1" applyBorder="1" applyAlignment="1" applyProtection="1">
      <alignment horizontal="center"/>
    </xf>
    <xf numFmtId="181" fontId="13" fillId="2" borderId="5" xfId="0" applyNumberFormat="1" applyFont="1" applyFill="1" applyBorder="1" applyAlignment="1" applyProtection="1">
      <alignment horizontal="center" vertical="center" wrapText="1"/>
      <protection locked="0"/>
    </xf>
    <xf numFmtId="0" fontId="13" fillId="2" borderId="6" xfId="3349" applyNumberFormat="1" applyFont="1" applyFill="1" applyBorder="1" applyAlignment="1" applyProtection="1">
      <alignment horizontal="center" vertical="center" wrapText="1"/>
    </xf>
    <xf numFmtId="181" fontId="13" fillId="2" borderId="15" xfId="0" applyNumberFormat="1" applyFont="1" applyFill="1" applyBorder="1" applyAlignment="1" applyProtection="1">
      <alignment horizontal="center" vertical="center" wrapText="1"/>
      <protection locked="0"/>
    </xf>
    <xf numFmtId="182" fontId="14" fillId="2" borderId="5" xfId="3362" applyNumberFormat="1" applyFont="1" applyFill="1" applyBorder="1" applyAlignment="1" applyProtection="1">
      <alignment horizontal="left" vertical="center" wrapText="1"/>
    </xf>
    <xf numFmtId="0" fontId="13" fillId="2" borderId="5" xfId="3362" applyNumberFormat="1" applyFont="1" applyFill="1" applyBorder="1" applyAlignment="1" applyProtection="1">
      <alignment horizontal="center" vertical="center"/>
    </xf>
    <xf numFmtId="49" fontId="13" fillId="2" borderId="16" xfId="3362" applyNumberFormat="1" applyFont="1" applyFill="1" applyBorder="1" applyAlignment="1" applyProtection="1">
      <alignment horizontal="center" vertical="center" wrapText="1"/>
    </xf>
    <xf numFmtId="182" fontId="13" fillId="2" borderId="17" xfId="3362" applyNumberFormat="1" applyFont="1" applyFill="1" applyBorder="1" applyAlignment="1" applyProtection="1">
      <alignment horizontal="left" vertical="center" wrapText="1"/>
    </xf>
    <xf numFmtId="0" fontId="13" fillId="2" borderId="17" xfId="3362" applyNumberFormat="1" applyFont="1" applyFill="1" applyBorder="1" applyAlignment="1" applyProtection="1">
      <alignment horizontal="center" vertical="center"/>
    </xf>
    <xf numFmtId="181" fontId="13" fillId="2" borderId="18" xfId="0" applyNumberFormat="1" applyFont="1" applyFill="1" applyBorder="1" applyAlignment="1" applyProtection="1">
      <alignment horizontal="center" vertical="center" wrapText="1"/>
      <protection locked="0"/>
    </xf>
    <xf numFmtId="182" fontId="14" fillId="2" borderId="17" xfId="3362" applyNumberFormat="1" applyFont="1" applyFill="1" applyBorder="1" applyAlignment="1" applyProtection="1">
      <alignment horizontal="left" vertical="center" wrapText="1"/>
    </xf>
    <xf numFmtId="0" fontId="13" fillId="2" borderId="10" xfId="3362" applyFont="1" applyFill="1" applyBorder="1" applyAlignment="1" applyProtection="1">
      <alignment horizontal="center" vertical="center"/>
    </xf>
    <xf numFmtId="182" fontId="13" fillId="2" borderId="0" xfId="952" applyNumberFormat="1" applyFont="1" applyFill="1" applyBorder="1" applyAlignment="1" applyProtection="1">
      <alignment horizontal="center" vertical="center" wrapText="1"/>
    </xf>
    <xf numFmtId="0" fontId="13" fillId="2" borderId="0" xfId="952" applyNumberFormat="1" applyFont="1" applyFill="1" applyBorder="1" applyAlignment="1" applyProtection="1">
      <alignment horizontal="center" vertical="center" wrapText="1"/>
    </xf>
    <xf numFmtId="0" fontId="13" fillId="0" borderId="0" xfId="0" applyFont="1" applyFill="1" applyAlignment="1" applyProtection="1">
      <alignment vertical="center" wrapText="1"/>
    </xf>
    <xf numFmtId="0" fontId="1" fillId="0" borderId="0" xfId="0" applyFont="1" applyFill="1" applyAlignment="1" applyProtection="1">
      <alignment vertical="center" wrapText="1"/>
    </xf>
    <xf numFmtId="49" fontId="13" fillId="0" borderId="0" xfId="3349" applyNumberFormat="1" applyFont="1" applyFill="1" applyAlignment="1" applyProtection="1">
      <alignment vertical="center" wrapText="1"/>
    </xf>
    <xf numFmtId="0" fontId="13" fillId="0" borderId="0" xfId="3349" applyFont="1" applyFill="1" applyAlignment="1" applyProtection="1">
      <alignment horizontal="left" vertical="center" wrapText="1"/>
    </xf>
    <xf numFmtId="0" fontId="13" fillId="0" borderId="0" xfId="3349" applyFont="1" applyFill="1" applyAlignment="1" applyProtection="1">
      <alignment vertical="center" wrapText="1"/>
    </xf>
    <xf numFmtId="182" fontId="13" fillId="0" borderId="0" xfId="3349" applyNumberFormat="1" applyFont="1" applyFill="1" applyAlignment="1" applyProtection="1">
      <alignment horizontal="center" vertical="center" wrapText="1"/>
    </xf>
    <xf numFmtId="0" fontId="13" fillId="0" borderId="0" xfId="3349" applyNumberFormat="1" applyFont="1" applyFill="1" applyAlignment="1" applyProtection="1">
      <alignment horizontal="center" vertical="center" wrapText="1"/>
    </xf>
    <xf numFmtId="49" fontId="8" fillId="0" borderId="4" xfId="0" applyNumberFormat="1" applyFont="1" applyFill="1" applyBorder="1" applyAlignment="1" applyProtection="1">
      <alignment horizontal="center" vertical="center" wrapText="1"/>
    </xf>
    <xf numFmtId="182" fontId="8" fillId="0" borderId="5" xfId="0" applyNumberFormat="1" applyFont="1" applyFill="1" applyBorder="1" applyAlignment="1" applyProtection="1">
      <alignment horizontal="center" vertical="center" wrapText="1"/>
    </xf>
    <xf numFmtId="0" fontId="8" fillId="0" borderId="5" xfId="0" applyFont="1" applyFill="1" applyBorder="1" applyAlignment="1" applyProtection="1">
      <alignment horizontal="center" vertical="center"/>
    </xf>
    <xf numFmtId="0" fontId="8" fillId="0" borderId="6" xfId="0" applyNumberFormat="1" applyFont="1" applyFill="1" applyBorder="1" applyAlignment="1" applyProtection="1">
      <alignment horizontal="center" vertical="center"/>
    </xf>
    <xf numFmtId="49" fontId="13" fillId="0" borderId="4" xfId="3349" applyNumberFormat="1" applyFont="1" applyFill="1" applyBorder="1" applyAlignment="1" applyProtection="1">
      <alignment horizontal="center" vertical="center" wrapText="1"/>
    </xf>
    <xf numFmtId="0" fontId="13" fillId="0" borderId="5" xfId="3349" applyFont="1" applyFill="1" applyBorder="1" applyAlignment="1" applyProtection="1">
      <alignment horizontal="left" vertical="center" wrapText="1"/>
    </xf>
    <xf numFmtId="0" fontId="13" fillId="0" borderId="5" xfId="3349" applyFont="1" applyFill="1" applyBorder="1" applyAlignment="1" applyProtection="1">
      <alignment horizontal="center" vertical="center" wrapText="1"/>
    </xf>
    <xf numFmtId="182" fontId="13" fillId="0" borderId="5" xfId="3349" applyNumberFormat="1" applyFont="1" applyFill="1" applyBorder="1" applyAlignment="1" applyProtection="1">
      <alignment horizontal="center" vertical="center" wrapText="1"/>
    </xf>
    <xf numFmtId="0" fontId="13" fillId="0" borderId="6" xfId="3349" applyNumberFormat="1" applyFont="1" applyFill="1" applyBorder="1" applyAlignment="1" applyProtection="1">
      <alignment horizontal="center" vertical="center" wrapText="1"/>
    </xf>
    <xf numFmtId="0" fontId="14" fillId="0" borderId="5" xfId="3349" applyFont="1" applyFill="1" applyBorder="1" applyAlignment="1" applyProtection="1">
      <alignment horizontal="left" vertical="center" wrapText="1"/>
    </xf>
    <xf numFmtId="183" fontId="13" fillId="0" borderId="5" xfId="3349" applyNumberFormat="1" applyFont="1" applyFill="1" applyBorder="1" applyAlignment="1" applyProtection="1">
      <alignment horizontal="center" vertical="center" wrapText="1"/>
    </xf>
    <xf numFmtId="181" fontId="13" fillId="0" borderId="5" xfId="3349" applyNumberFormat="1" applyFont="1" applyFill="1" applyBorder="1" applyAlignment="1" applyProtection="1">
      <alignment horizontal="center" vertical="center" wrapText="1"/>
      <protection locked="0"/>
    </xf>
    <xf numFmtId="181" fontId="13" fillId="0" borderId="5" xfId="0" applyNumberFormat="1" applyFont="1" applyFill="1" applyBorder="1" applyAlignment="1" applyProtection="1">
      <alignment horizontal="center" vertical="center" wrapText="1"/>
      <protection locked="0"/>
    </xf>
    <xf numFmtId="180" fontId="13" fillId="0" borderId="0" xfId="143" applyNumberFormat="1" applyFont="1" applyFill="1" applyAlignment="1" applyProtection="1">
      <alignment vertical="center" wrapText="1"/>
    </xf>
    <xf numFmtId="181" fontId="13" fillId="0" borderId="0" xfId="3349" applyNumberFormat="1" applyFont="1" applyFill="1" applyAlignment="1" applyProtection="1">
      <alignment vertical="center" wrapText="1"/>
    </xf>
    <xf numFmtId="180" fontId="13" fillId="0" borderId="0" xfId="3349" applyNumberFormat="1" applyFont="1" applyFill="1" applyAlignment="1" applyProtection="1">
      <alignment vertical="center" wrapText="1"/>
    </xf>
    <xf numFmtId="181" fontId="13" fillId="0" borderId="5" xfId="3349" applyNumberFormat="1" applyFont="1" applyFill="1" applyBorder="1" applyAlignment="1" applyProtection="1">
      <alignment horizontal="center" vertical="center" wrapText="1"/>
    </xf>
    <xf numFmtId="0" fontId="14" fillId="0" borderId="5" xfId="3349" applyFont="1" applyFill="1" applyBorder="1" applyAlignment="1" applyProtection="1">
      <alignment horizontal="justify" vertical="center" wrapText="1"/>
    </xf>
    <xf numFmtId="49" fontId="13" fillId="2" borderId="4" xfId="143" applyNumberFormat="1" applyFont="1" applyFill="1" applyBorder="1" applyAlignment="1" applyProtection="1">
      <alignment horizontal="center" vertical="center" wrapText="1"/>
    </xf>
    <xf numFmtId="0" fontId="14" fillId="2" borderId="5" xfId="143" applyFont="1" applyFill="1" applyBorder="1" applyAlignment="1" applyProtection="1">
      <alignment horizontal="justify" vertical="center" wrapText="1"/>
    </xf>
    <xf numFmtId="0" fontId="13" fillId="2" borderId="5" xfId="143" applyFont="1" applyFill="1" applyBorder="1" applyAlignment="1" applyProtection="1">
      <alignment horizontal="center" vertical="center" wrapText="1"/>
    </xf>
    <xf numFmtId="183" fontId="13" fillId="2" borderId="5" xfId="143" applyNumberFormat="1" applyFont="1" applyFill="1" applyBorder="1" applyAlignment="1" applyProtection="1">
      <alignment horizontal="center" vertical="center" wrapText="1"/>
    </xf>
    <xf numFmtId="181" fontId="13" fillId="2" borderId="5" xfId="143" applyNumberFormat="1" applyFont="1" applyFill="1" applyBorder="1" applyAlignment="1" applyProtection="1">
      <alignment horizontal="center" vertical="center" wrapText="1"/>
      <protection locked="0"/>
    </xf>
    <xf numFmtId="184" fontId="13" fillId="0" borderId="0" xfId="3349" applyNumberFormat="1" applyFont="1" applyFill="1" applyAlignment="1" applyProtection="1">
      <alignment vertical="center" wrapText="1"/>
    </xf>
    <xf numFmtId="0" fontId="13" fillId="0" borderId="10" xfId="3349" applyNumberFormat="1" applyFont="1" applyFill="1" applyBorder="1" applyAlignment="1" applyProtection="1">
      <alignment horizontal="center" vertical="center" wrapText="1"/>
    </xf>
    <xf numFmtId="49" fontId="13" fillId="0" borderId="0" xfId="3349" applyNumberFormat="1" applyFont="1" applyFill="1" applyBorder="1" applyAlignment="1" applyProtection="1">
      <alignment horizontal="center" vertical="center" wrapText="1"/>
    </xf>
    <xf numFmtId="182" fontId="13" fillId="0" borderId="0" xfId="3349" applyNumberFormat="1" applyFont="1" applyFill="1" applyBorder="1" applyAlignment="1" applyProtection="1">
      <alignment horizontal="center" vertical="center" wrapText="1"/>
    </xf>
    <xf numFmtId="0" fontId="13" fillId="0" borderId="0" xfId="3349" applyNumberFormat="1" applyFont="1" applyFill="1" applyBorder="1" applyAlignment="1" applyProtection="1">
      <alignment horizontal="center" vertical="center" wrapText="1"/>
    </xf>
    <xf numFmtId="0" fontId="14" fillId="0" borderId="0" xfId="3349" applyFont="1" applyFill="1" applyAlignment="1" applyProtection="1">
      <alignment vertical="center" wrapText="1"/>
    </xf>
    <xf numFmtId="0" fontId="14" fillId="0" borderId="0" xfId="143" applyFont="1" applyFill="1" applyAlignment="1" applyProtection="1">
      <alignment vertical="center" wrapText="1"/>
    </xf>
    <xf numFmtId="0" fontId="13" fillId="0" borderId="0" xfId="143" applyFont="1" applyFill="1" applyAlignment="1" applyProtection="1">
      <alignment vertical="center" wrapText="1"/>
    </xf>
    <xf numFmtId="14" fontId="13" fillId="0" borderId="0" xfId="143" applyNumberFormat="1" applyFont="1" applyFill="1" applyAlignment="1" applyProtection="1">
      <alignment vertical="center" wrapText="1"/>
    </xf>
    <xf numFmtId="14" fontId="13" fillId="0" borderId="0" xfId="3349" applyNumberFormat="1" applyFont="1" applyFill="1" applyAlignment="1" applyProtection="1">
      <alignment vertical="center" wrapText="1"/>
    </xf>
    <xf numFmtId="10" fontId="13" fillId="0" borderId="0" xfId="3349" applyNumberFormat="1" applyFont="1" applyFill="1" applyAlignment="1" applyProtection="1">
      <alignment vertical="center" wrapText="1"/>
    </xf>
    <xf numFmtId="0" fontId="6" fillId="0" borderId="0" xfId="3978" applyFill="1" applyProtection="1">
      <alignment vertical="center"/>
    </xf>
    <xf numFmtId="0" fontId="16" fillId="0" borderId="0" xfId="3978" applyFont="1" applyFill="1" applyAlignment="1" applyProtection="1">
      <alignment horizontal="center" vertical="center"/>
    </xf>
    <xf numFmtId="0" fontId="1" fillId="0" borderId="0" xfId="3978" applyFont="1" applyFill="1" applyAlignment="1" applyProtection="1">
      <alignment vertical="center" wrapText="1"/>
    </xf>
    <xf numFmtId="0" fontId="1" fillId="0" borderId="0" xfId="3978" applyFont="1" applyFill="1" applyAlignment="1" applyProtection="1">
      <alignment horizontal="left" vertical="center" wrapText="1"/>
    </xf>
    <xf numFmtId="0" fontId="1" fillId="0" borderId="0" xfId="3981" applyFont="1" applyFill="1" applyAlignment="1" applyProtection="1">
      <alignment vertical="center" wrapText="1"/>
    </xf>
    <xf numFmtId="0" fontId="0" fillId="0" borderId="0" xfId="3978" applyFont="1" applyFill="1" applyAlignment="1" applyProtection="1">
      <alignment vertical="center" wrapText="1"/>
    </xf>
    <xf numFmtId="180" fontId="13" fillId="2" borderId="0" xfId="147" applyNumberFormat="1" applyFont="1" applyFill="1" applyAlignment="1">
      <alignment horizontal="center" vertical="center" wrapText="1"/>
    </xf>
    <xf numFmtId="49" fontId="13" fillId="2" borderId="0" xfId="147" applyNumberFormat="1" applyFont="1" applyFill="1" applyAlignment="1">
      <alignment horizontal="center" vertical="center" wrapText="1"/>
    </xf>
    <xf numFmtId="180" fontId="13" fillId="2" borderId="0" xfId="147" applyNumberFormat="1" applyFont="1" applyFill="1" applyAlignment="1">
      <alignment vertical="center" wrapText="1"/>
    </xf>
    <xf numFmtId="185" fontId="13" fillId="2" borderId="0" xfId="147" applyNumberFormat="1" applyFont="1" applyFill="1" applyAlignment="1">
      <alignment horizontal="center" vertical="center" wrapText="1"/>
    </xf>
    <xf numFmtId="0" fontId="63" fillId="2" borderId="0" xfId="147" applyFill="1">
      <alignment vertical="center"/>
    </xf>
    <xf numFmtId="49" fontId="13" fillId="2" borderId="5" xfId="147" applyNumberFormat="1" applyFont="1" applyFill="1" applyBorder="1" applyAlignment="1">
      <alignment horizontal="center" vertical="center" wrapText="1"/>
    </xf>
    <xf numFmtId="180" fontId="13" fillId="2" borderId="5" xfId="147" applyNumberFormat="1" applyFont="1" applyFill="1" applyBorder="1" applyAlignment="1">
      <alignment horizontal="center" vertical="center" wrapText="1"/>
    </xf>
    <xf numFmtId="180" fontId="13" fillId="2" borderId="19" xfId="147" applyNumberFormat="1" applyFont="1" applyFill="1" applyBorder="1" applyAlignment="1">
      <alignment horizontal="center" vertical="center" wrapText="1"/>
    </xf>
    <xf numFmtId="180" fontId="14" fillId="2" borderId="5" xfId="147" applyNumberFormat="1" applyFont="1" applyFill="1" applyBorder="1" applyAlignment="1">
      <alignment horizontal="center" vertical="center" wrapText="1"/>
    </xf>
    <xf numFmtId="185" fontId="13" fillId="2" borderId="5" xfId="147" applyNumberFormat="1" applyFont="1" applyFill="1" applyBorder="1" applyAlignment="1">
      <alignment horizontal="center" vertical="center" wrapText="1"/>
    </xf>
    <xf numFmtId="0" fontId="13" fillId="2" borderId="5" xfId="147" applyNumberFormat="1" applyFont="1" applyFill="1" applyBorder="1" applyAlignment="1">
      <alignment horizontal="center" vertical="center" wrapText="1"/>
    </xf>
    <xf numFmtId="180" fontId="13" fillId="2" borderId="5" xfId="147" applyNumberFormat="1" applyFont="1" applyFill="1" applyBorder="1" applyAlignment="1">
      <alignment vertical="center" wrapText="1"/>
    </xf>
    <xf numFmtId="180" fontId="14" fillId="2" borderId="5" xfId="147" applyNumberFormat="1" applyFont="1" applyFill="1" applyBorder="1" applyAlignment="1">
      <alignment vertical="center" wrapText="1"/>
    </xf>
    <xf numFmtId="49" fontId="13" fillId="2" borderId="19" xfId="147" applyNumberFormat="1" applyFont="1" applyFill="1" applyBorder="1" applyAlignment="1">
      <alignment horizontal="center" vertical="center" wrapText="1"/>
    </xf>
    <xf numFmtId="10" fontId="13" fillId="2" borderId="5" xfId="147" applyNumberFormat="1" applyFont="1" applyFill="1" applyBorder="1" applyAlignment="1">
      <alignment horizontal="center" vertical="center" wrapText="1"/>
    </xf>
    <xf numFmtId="0" fontId="63" fillId="0" borderId="0" xfId="3338" applyFill="1" applyAlignment="1">
      <alignment horizontal="center" vertical="center" wrapText="1"/>
    </xf>
    <xf numFmtId="0" fontId="63" fillId="0" borderId="0" xfId="3338" applyFill="1" applyAlignment="1">
      <alignment horizontal="center" vertical="center"/>
    </xf>
    <xf numFmtId="181" fontId="63" fillId="0" borderId="0" xfId="3338" applyNumberFormat="1" applyFill="1" applyAlignment="1">
      <alignment horizontal="center" vertical="center"/>
    </xf>
    <xf numFmtId="0" fontId="1" fillId="0" borderId="0" xfId="3338" applyFont="1" applyFill="1" applyAlignment="1">
      <alignment horizontal="center" vertical="center"/>
    </xf>
    <xf numFmtId="0" fontId="1" fillId="0" borderId="1" xfId="3400" applyFont="1" applyFill="1" applyBorder="1" applyAlignment="1">
      <alignment horizontal="center" vertical="center"/>
    </xf>
    <xf numFmtId="0" fontId="1" fillId="0" borderId="2" xfId="3400" applyFont="1" applyFill="1" applyBorder="1" applyAlignment="1">
      <alignment horizontal="center" vertical="center"/>
    </xf>
    <xf numFmtId="181" fontId="1" fillId="0" borderId="3" xfId="3338" applyNumberFormat="1" applyFont="1" applyFill="1" applyBorder="1" applyAlignment="1">
      <alignment horizontal="center" vertical="center"/>
    </xf>
    <xf numFmtId="0" fontId="11" fillId="0" borderId="4" xfId="3400" applyFont="1" applyFill="1" applyBorder="1" applyAlignment="1">
      <alignment horizontal="center" vertical="center"/>
    </xf>
    <xf numFmtId="180" fontId="11" fillId="0" borderId="5" xfId="3400" applyNumberFormat="1" applyFont="1" applyFill="1" applyBorder="1" applyAlignment="1">
      <alignment horizontal="left" vertical="center"/>
    </xf>
    <xf numFmtId="183" fontId="11" fillId="0" borderId="6" xfId="3338" applyNumberFormat="1" applyFont="1" applyFill="1" applyBorder="1" applyAlignment="1">
      <alignment horizontal="right" vertical="center"/>
    </xf>
    <xf numFmtId="0" fontId="11" fillId="0" borderId="4" xfId="3338" applyFont="1" applyFill="1" applyBorder="1" applyAlignment="1">
      <alignment horizontal="center" vertical="center" wrapText="1"/>
    </xf>
    <xf numFmtId="0" fontId="19" fillId="0" borderId="5" xfId="3338" applyFont="1" applyFill="1" applyBorder="1" applyAlignment="1">
      <alignment horizontal="left" vertical="center" wrapText="1"/>
    </xf>
    <xf numFmtId="0" fontId="1" fillId="0" borderId="0" xfId="3338" applyFont="1" applyFill="1" applyAlignment="1">
      <alignment horizontal="center" vertical="center" wrapText="1"/>
    </xf>
    <xf numFmtId="0" fontId="11" fillId="0" borderId="5" xfId="3338" applyFont="1" applyFill="1" applyBorder="1" applyAlignment="1">
      <alignment horizontal="left" vertical="center" wrapText="1"/>
    </xf>
    <xf numFmtId="180" fontId="11" fillId="0" borderId="6" xfId="3338" applyNumberFormat="1" applyFont="1" applyFill="1" applyBorder="1" applyAlignment="1">
      <alignment horizontal="right" vertical="center"/>
    </xf>
    <xf numFmtId="0" fontId="11" fillId="0" borderId="7" xfId="3338" applyFont="1" applyFill="1" applyBorder="1" applyAlignment="1">
      <alignment horizontal="center" vertical="center" wrapText="1"/>
    </xf>
    <xf numFmtId="180" fontId="11" fillId="0" borderId="11" xfId="3400" applyNumberFormat="1" applyFont="1" applyFill="1" applyBorder="1" applyAlignment="1">
      <alignment horizontal="left" vertical="center"/>
    </xf>
    <xf numFmtId="10" fontId="11" fillId="0" borderId="10" xfId="3338" applyNumberFormat="1" applyFont="1" applyFill="1" applyBorder="1" applyAlignment="1">
      <alignment horizontal="right" vertical="center"/>
    </xf>
    <xf numFmtId="0" fontId="11" fillId="0" borderId="7" xfId="3400" applyFont="1" applyFill="1" applyBorder="1" applyAlignment="1">
      <alignment horizontal="center" vertical="center"/>
    </xf>
    <xf numFmtId="0" fontId="19" fillId="0" borderId="0" xfId="3338" applyFont="1" applyFill="1" applyBorder="1" applyAlignment="1">
      <alignment horizontal="left" vertical="center" wrapText="1"/>
    </xf>
    <xf numFmtId="180" fontId="11" fillId="0" borderId="0" xfId="3400" applyNumberFormat="1" applyFont="1" applyFill="1" applyBorder="1" applyAlignment="1">
      <alignment horizontal="left" vertical="center"/>
    </xf>
    <xf numFmtId="10" fontId="11" fillId="0" borderId="0" xfId="3338" applyNumberFormat="1" applyFont="1" applyFill="1" applyBorder="1" applyAlignment="1">
      <alignment horizontal="right" vertical="center"/>
    </xf>
    <xf numFmtId="0" fontId="19" fillId="0" borderId="0" xfId="3400" applyFont="1" applyFill="1" applyBorder="1" applyAlignment="1">
      <alignment horizontal="left" vertical="center"/>
    </xf>
    <xf numFmtId="0" fontId="1" fillId="0" borderId="0" xfId="3338" applyFont="1" applyFill="1" applyBorder="1" applyAlignment="1">
      <alignment horizontal="center" vertical="center"/>
    </xf>
    <xf numFmtId="181" fontId="1" fillId="0" borderId="0" xfId="3338" applyNumberFormat="1" applyFont="1" applyFill="1" applyAlignment="1">
      <alignment horizontal="center" vertical="center"/>
    </xf>
    <xf numFmtId="0" fontId="18" fillId="0" borderId="0" xfId="3338" applyFont="1" applyFill="1" applyBorder="1" applyAlignment="1">
      <alignment horizontal="center" vertical="center"/>
    </xf>
    <xf numFmtId="0" fontId="1" fillId="0" borderId="0" xfId="3338" applyFont="1" applyFill="1" applyBorder="1" applyAlignment="1">
      <alignment horizontal="left" vertical="center" wrapText="1"/>
    </xf>
    <xf numFmtId="0" fontId="1" fillId="0" borderId="0" xfId="3338" applyFont="1" applyFill="1" applyBorder="1" applyAlignment="1">
      <alignment horizontal="left" vertical="center"/>
    </xf>
    <xf numFmtId="0" fontId="17" fillId="2" borderId="0" xfId="147" applyFont="1" applyFill="1" applyAlignment="1" applyProtection="1">
      <alignment horizontal="center" vertical="center" wrapText="1"/>
    </xf>
    <xf numFmtId="0" fontId="17" fillId="2" borderId="0" xfId="147" applyFont="1" applyFill="1" applyAlignment="1" applyProtection="1">
      <alignment horizontal="center" vertical="center"/>
    </xf>
    <xf numFmtId="0" fontId="15" fillId="0" borderId="0" xfId="0" applyFont="1" applyFill="1" applyAlignment="1" applyProtection="1">
      <alignment horizontal="left" vertical="center" wrapText="1"/>
    </xf>
    <xf numFmtId="0" fontId="2" fillId="0" borderId="0" xfId="0" applyFont="1" applyFill="1" applyAlignment="1" applyProtection="1">
      <alignment horizontal="left" vertical="center" wrapText="1"/>
    </xf>
    <xf numFmtId="0" fontId="2" fillId="0" borderId="0" xfId="0" applyFont="1" applyFill="1" applyAlignment="1" applyProtection="1">
      <alignment horizontal="center" vertical="center" wrapText="1"/>
    </xf>
    <xf numFmtId="0" fontId="8" fillId="0" borderId="14" xfId="0" applyFont="1" applyFill="1" applyBorder="1" applyAlignment="1" applyProtection="1">
      <alignment horizontal="left" vertical="center" wrapText="1"/>
    </xf>
    <xf numFmtId="0" fontId="8" fillId="0" borderId="1" xfId="0" applyFont="1" applyFill="1" applyBorder="1" applyAlignment="1" applyProtection="1">
      <alignment horizontal="left" vertical="center" wrapText="1"/>
    </xf>
    <xf numFmtId="0" fontId="8" fillId="0" borderId="2" xfId="0" applyFont="1" applyFill="1" applyBorder="1" applyAlignment="1" applyProtection="1">
      <alignment horizontal="left" vertical="center" wrapText="1"/>
    </xf>
    <xf numFmtId="0" fontId="8" fillId="0" borderId="3" xfId="0" applyFont="1" applyFill="1" applyBorder="1" applyAlignment="1" applyProtection="1">
      <alignment horizontal="left" vertical="center" wrapText="1"/>
    </xf>
    <xf numFmtId="49" fontId="13" fillId="0" borderId="7" xfId="3349" applyNumberFormat="1" applyFont="1" applyFill="1" applyBorder="1" applyAlignment="1" applyProtection="1">
      <alignment horizontal="center" vertical="center" wrapText="1"/>
    </xf>
    <xf numFmtId="49" fontId="13" fillId="0" borderId="11" xfId="3349" applyNumberFormat="1" applyFont="1" applyFill="1" applyBorder="1" applyAlignment="1" applyProtection="1">
      <alignment horizontal="center" vertical="center" wrapText="1"/>
    </xf>
    <xf numFmtId="0" fontId="2" fillId="2" borderId="0" xfId="3362" applyFont="1" applyFill="1" applyAlignment="1" applyProtection="1">
      <alignment horizontal="center" vertical="center" wrapText="1"/>
    </xf>
    <xf numFmtId="0" fontId="8" fillId="2" borderId="14" xfId="3362" applyFont="1" applyFill="1" applyBorder="1" applyAlignment="1" applyProtection="1">
      <alignment horizontal="left" vertical="center" wrapText="1"/>
    </xf>
    <xf numFmtId="0" fontId="8" fillId="2" borderId="1" xfId="3362" applyFont="1" applyFill="1" applyBorder="1" applyAlignment="1" applyProtection="1">
      <alignment horizontal="left" vertical="center" wrapText="1"/>
    </xf>
    <xf numFmtId="0" fontId="8" fillId="2" borderId="2" xfId="3362" applyFont="1" applyFill="1" applyBorder="1" applyAlignment="1" applyProtection="1">
      <alignment horizontal="left" vertical="center" wrapText="1"/>
    </xf>
    <xf numFmtId="0" fontId="8" fillId="2" borderId="3" xfId="3362" applyFont="1" applyFill="1" applyBorder="1" applyAlignment="1" applyProtection="1">
      <alignment horizontal="left" vertical="center" wrapText="1"/>
    </xf>
    <xf numFmtId="182" fontId="13" fillId="2" borderId="7" xfId="952" applyNumberFormat="1" applyFont="1" applyFill="1" applyBorder="1" applyAlignment="1" applyProtection="1">
      <alignment horizontal="center" vertical="center" wrapText="1"/>
    </xf>
    <xf numFmtId="182" fontId="13" fillId="2" borderId="11" xfId="952" applyNumberFormat="1" applyFont="1" applyFill="1" applyBorder="1" applyAlignment="1" applyProtection="1">
      <alignment horizontal="center" vertical="center" wrapText="1"/>
    </xf>
    <xf numFmtId="0" fontId="2" fillId="0" borderId="0" xfId="3980" applyFont="1" applyFill="1" applyAlignment="1" applyProtection="1">
      <alignment horizontal="left" vertical="center"/>
    </xf>
    <xf numFmtId="0" fontId="8" fillId="0" borderId="0" xfId="3980" applyFont="1" applyFill="1" applyBorder="1" applyAlignment="1" applyProtection="1">
      <alignment horizontal="left" vertical="center"/>
    </xf>
    <xf numFmtId="0" fontId="8" fillId="0" borderId="2" xfId="3980" applyFont="1" applyFill="1" applyBorder="1" applyAlignment="1" applyProtection="1">
      <alignment horizontal="center" vertical="center" wrapText="1"/>
    </xf>
    <xf numFmtId="0" fontId="0" fillId="0" borderId="5" xfId="3980" applyFont="1" applyFill="1" applyBorder="1" applyAlignment="1" applyProtection="1">
      <alignment horizontal="left" vertical="center" wrapText="1"/>
    </xf>
    <xf numFmtId="0" fontId="1" fillId="0" borderId="5" xfId="3980" applyFont="1" applyFill="1" applyBorder="1" applyAlignment="1" applyProtection="1">
      <alignment horizontal="left" vertical="center" wrapText="1"/>
    </xf>
    <xf numFmtId="0" fontId="1" fillId="0" borderId="7" xfId="3980" applyFont="1" applyFill="1" applyBorder="1" applyAlignment="1" applyProtection="1">
      <alignment horizontal="center" vertical="center" wrapText="1"/>
    </xf>
    <xf numFmtId="0" fontId="1" fillId="0" borderId="11" xfId="3980" applyFont="1" applyFill="1" applyBorder="1" applyAlignment="1" applyProtection="1">
      <alignment horizontal="center" vertical="center" wrapText="1"/>
    </xf>
    <xf numFmtId="0" fontId="2" fillId="2" borderId="0" xfId="3979" applyFont="1" applyFill="1" applyAlignment="1" applyProtection="1">
      <alignment horizontal="left" vertical="center"/>
    </xf>
    <xf numFmtId="0" fontId="12" fillId="2" borderId="0" xfId="3979" applyFont="1" applyFill="1" applyBorder="1" applyAlignment="1" applyProtection="1">
      <alignment horizontal="left" vertical="center"/>
    </xf>
    <xf numFmtId="0" fontId="11" fillId="2" borderId="12" xfId="3979" applyFont="1" applyFill="1" applyBorder="1" applyAlignment="1" applyProtection="1">
      <alignment horizontal="left" vertical="center" wrapText="1"/>
    </xf>
    <xf numFmtId="0" fontId="11" fillId="2" borderId="13" xfId="3979" applyFont="1" applyFill="1" applyBorder="1" applyAlignment="1" applyProtection="1">
      <alignment horizontal="left" vertical="center" wrapText="1"/>
    </xf>
    <xf numFmtId="0" fontId="11" fillId="2" borderId="9" xfId="3979" applyFont="1" applyFill="1" applyBorder="1" applyAlignment="1" applyProtection="1">
      <alignment horizontal="left" vertical="center" wrapText="1"/>
    </xf>
    <xf numFmtId="0" fontId="12" fillId="2" borderId="1" xfId="3979" applyFont="1" applyFill="1" applyBorder="1" applyAlignment="1" applyProtection="1">
      <alignment horizontal="center" vertical="center" wrapText="1"/>
    </xf>
    <xf numFmtId="0" fontId="12" fillId="2" borderId="2" xfId="3979" applyFont="1" applyFill="1" applyBorder="1" applyAlignment="1" applyProtection="1">
      <alignment horizontal="center" vertical="center" wrapText="1"/>
    </xf>
    <xf numFmtId="0" fontId="11" fillId="2" borderId="4" xfId="3979" applyFont="1" applyFill="1" applyBorder="1" applyAlignment="1" applyProtection="1">
      <alignment horizontal="center" vertical="center" wrapText="1"/>
    </xf>
    <xf numFmtId="0" fontId="11" fillId="2" borderId="5" xfId="3979" applyFont="1" applyFill="1" applyBorder="1" applyAlignment="1" applyProtection="1">
      <alignment horizontal="center" vertical="center" wrapText="1"/>
    </xf>
    <xf numFmtId="180" fontId="11" fillId="2" borderId="5" xfId="3979" applyNumberFormat="1" applyFont="1" applyFill="1" applyBorder="1" applyAlignment="1" applyProtection="1">
      <alignment horizontal="right" vertical="center" wrapText="1"/>
    </xf>
    <xf numFmtId="0" fontId="11" fillId="2" borderId="5" xfId="3979" applyFont="1" applyFill="1" applyBorder="1" applyAlignment="1" applyProtection="1">
      <alignment horizontal="right" vertical="center" wrapText="1"/>
    </xf>
    <xf numFmtId="183" fontId="11" fillId="2" borderId="5" xfId="3979" applyNumberFormat="1" applyFont="1" applyFill="1" applyBorder="1" applyAlignment="1" applyProtection="1">
      <alignment horizontal="right" vertical="center" wrapText="1"/>
    </xf>
    <xf numFmtId="0" fontId="11" fillId="2" borderId="7" xfId="3979" applyFont="1" applyFill="1" applyBorder="1" applyAlignment="1" applyProtection="1">
      <alignment horizontal="center" vertical="center" wrapText="1"/>
    </xf>
    <xf numFmtId="0" fontId="11" fillId="2" borderId="11" xfId="3979" applyFont="1" applyFill="1" applyBorder="1" applyAlignment="1" applyProtection="1">
      <alignment horizontal="center" vertical="center" wrapText="1"/>
    </xf>
    <xf numFmtId="180" fontId="11" fillId="2" borderId="11" xfId="3979" applyNumberFormat="1" applyFont="1" applyFill="1" applyBorder="1" applyAlignment="1" applyProtection="1">
      <alignment horizontal="right" vertical="center" wrapText="1"/>
    </xf>
    <xf numFmtId="0" fontId="11" fillId="2" borderId="11" xfId="3979" applyFont="1" applyFill="1" applyBorder="1" applyAlignment="1" applyProtection="1">
      <alignment horizontal="right" vertical="center" wrapText="1"/>
    </xf>
    <xf numFmtId="0" fontId="2" fillId="0" borderId="0" xfId="3981" applyFont="1" applyAlignment="1" applyProtection="1">
      <alignment horizontal="left" vertical="center"/>
    </xf>
    <xf numFmtId="0" fontId="8" fillId="0" borderId="0" xfId="3981" applyFont="1" applyBorder="1" applyAlignment="1" applyProtection="1">
      <alignment horizontal="left" vertical="center"/>
    </xf>
    <xf numFmtId="0" fontId="1" fillId="0" borderId="5" xfId="3976" applyFont="1" applyFill="1" applyBorder="1" applyAlignment="1" applyProtection="1">
      <alignment horizontal="center" vertical="center"/>
    </xf>
    <xf numFmtId="0" fontId="1" fillId="0" borderId="5" xfId="3976" applyFont="1" applyFill="1" applyBorder="1" applyAlignment="1" applyProtection="1">
      <alignment horizontal="center" vertical="center" wrapText="1"/>
    </xf>
    <xf numFmtId="0" fontId="9" fillId="0" borderId="5" xfId="3981" applyFont="1" applyFill="1" applyBorder="1" applyAlignment="1" applyProtection="1">
      <alignment horizontal="center" vertical="center" wrapText="1"/>
    </xf>
    <xf numFmtId="0" fontId="1" fillId="0" borderId="5" xfId="3981" applyFont="1" applyFill="1" applyBorder="1" applyAlignment="1" applyProtection="1">
      <alignment horizontal="center" vertical="center" wrapText="1"/>
    </xf>
    <xf numFmtId="0" fontId="1" fillId="0" borderId="11" xfId="3976" applyFont="1" applyFill="1" applyBorder="1" applyAlignment="1" applyProtection="1">
      <alignment horizontal="center" vertical="center"/>
    </xf>
    <xf numFmtId="0" fontId="2" fillId="0" borderId="0" xfId="3916" applyFont="1" applyBorder="1" applyAlignment="1" applyProtection="1">
      <alignment horizontal="left" vertical="center" wrapText="1"/>
    </xf>
    <xf numFmtId="0" fontId="5" fillId="0" borderId="8" xfId="3345" applyFont="1" applyBorder="1" applyAlignment="1" applyProtection="1">
      <alignment horizontal="left" vertical="center" wrapText="1"/>
    </xf>
    <xf numFmtId="0" fontId="5" fillId="0" borderId="9" xfId="3345" applyFont="1" applyBorder="1" applyAlignment="1" applyProtection="1">
      <alignment horizontal="left" vertical="center" wrapText="1"/>
    </xf>
    <xf numFmtId="0" fontId="1" fillId="0" borderId="0" xfId="3345" applyFont="1" applyAlignment="1" applyProtection="1">
      <alignment horizontal="left" vertical="center" wrapText="1"/>
    </xf>
    <xf numFmtId="0" fontId="1" fillId="0" borderId="0" xfId="3345" applyFont="1" applyAlignment="1" applyProtection="1">
      <alignment horizontal="left" vertical="center"/>
    </xf>
  </cellXfs>
  <cellStyles count="5186">
    <cellStyle name="_IP-PBX(V1R1)中文报价模版-20081201（修正版）" xfId="4"/>
    <cellStyle name="_IP-PBX(V1R1)中文报价模版-20081201（修正版） 10" xfId="140"/>
    <cellStyle name="_IP-PBX(V1R1)中文报价模版-20081201（修正版） 100" xfId="144"/>
    <cellStyle name="_IP-PBX(V1R1)中文报价模版-20081201（修正版） 101" xfId="148"/>
    <cellStyle name="_IP-PBX(V1R1)中文报价模版-20081201（修正版） 102" xfId="149"/>
    <cellStyle name="_IP-PBX(V1R1)中文报价模版-20081201（修正版） 103" xfId="150"/>
    <cellStyle name="_IP-PBX(V1R1)中文报价模版-20081201（修正版） 104" xfId="151"/>
    <cellStyle name="_IP-PBX(V1R1)中文报价模版-20081201（修正版） 105" xfId="111"/>
    <cellStyle name="_IP-PBX(V1R1)中文报价模版-20081201（修正版） 106" xfId="152"/>
    <cellStyle name="_IP-PBX(V1R1)中文报价模版-20081201（修正版） 107" xfId="118"/>
    <cellStyle name="_IP-PBX(V1R1)中文报价模版-20081201（修正版） 108" xfId="120"/>
    <cellStyle name="_IP-PBX(V1R1)中文报价模版-20081201（修正版） 109" xfId="64"/>
    <cellStyle name="_IP-PBX(V1R1)中文报价模版-20081201（修正版） 11" xfId="159"/>
    <cellStyle name="_IP-PBX(V1R1)中文报价模版-20081201（修正版） 12" xfId="117"/>
    <cellStyle name="_IP-PBX(V1R1)中文报价模版-20081201（修正版） 13" xfId="126"/>
    <cellStyle name="_IP-PBX(V1R1)中文报价模版-20081201（修正版） 14" xfId="133"/>
    <cellStyle name="_IP-PBX(V1R1)中文报价模版-20081201（修正版） 15" xfId="164"/>
    <cellStyle name="_IP-PBX(V1R1)中文报价模版-20081201（修正版） 16" xfId="174"/>
    <cellStyle name="_IP-PBX(V1R1)中文报价模版-20081201（修正版） 17" xfId="34"/>
    <cellStyle name="_IP-PBX(V1R1)中文报价模版-20081201（修正版） 18" xfId="183"/>
    <cellStyle name="_IP-PBX(V1R1)中文报价模版-20081201（修正版） 19" xfId="191"/>
    <cellStyle name="_IP-PBX(V1R1)中文报价模版-20081201（修正版） 2" xfId="198"/>
    <cellStyle name="_IP-PBX(V1R1)中文报价模版-20081201（修正版） 20" xfId="163"/>
    <cellStyle name="_IP-PBX(V1R1)中文报价模版-20081201（修正版） 21" xfId="173"/>
    <cellStyle name="_IP-PBX(V1R1)中文报价模版-20081201（修正版） 22" xfId="33"/>
    <cellStyle name="_IP-PBX(V1R1)中文报价模版-20081201（修正版） 23" xfId="182"/>
    <cellStyle name="_IP-PBX(V1R1)中文报价模版-20081201（修正版） 24" xfId="190"/>
    <cellStyle name="_IP-PBX(V1R1)中文报价模版-20081201（修正版） 25" xfId="203"/>
    <cellStyle name="_IP-PBX(V1R1)中文报价模版-20081201（修正版） 26" xfId="208"/>
    <cellStyle name="_IP-PBX(V1R1)中文报价模版-20081201（修正版） 27" xfId="213"/>
    <cellStyle name="_IP-PBX(V1R1)中文报价模版-20081201（修正版） 28" xfId="218"/>
    <cellStyle name="_IP-PBX(V1R1)中文报价模版-20081201（修正版） 29" xfId="223"/>
    <cellStyle name="_IP-PBX(V1R1)中文报价模版-20081201（修正版） 3" xfId="231"/>
    <cellStyle name="_IP-PBX(V1R1)中文报价模版-20081201（修正版） 30" xfId="202"/>
    <cellStyle name="_IP-PBX(V1R1)中文报价模版-20081201（修正版） 31" xfId="207"/>
    <cellStyle name="_IP-PBX(V1R1)中文报价模版-20081201（修正版） 32" xfId="212"/>
    <cellStyle name="_IP-PBX(V1R1)中文报价模版-20081201（修正版） 33" xfId="217"/>
    <cellStyle name="_IP-PBX(V1R1)中文报价模版-20081201（修正版） 34" xfId="222"/>
    <cellStyle name="_IP-PBX(V1R1)中文报价模版-20081201（修正版） 35" xfId="236"/>
    <cellStyle name="_IP-PBX(V1R1)中文报价模版-20081201（修正版） 36" xfId="240"/>
    <cellStyle name="_IP-PBX(V1R1)中文报价模版-20081201（修正版） 37" xfId="248"/>
    <cellStyle name="_IP-PBX(V1R1)中文报价模版-20081201（修正版） 38" xfId="256"/>
    <cellStyle name="_IP-PBX(V1R1)中文报价模版-20081201（修正版） 39" xfId="264"/>
    <cellStyle name="_IP-PBX(V1R1)中文报价模版-20081201（修正版） 4" xfId="274"/>
    <cellStyle name="_IP-PBX(V1R1)中文报价模版-20081201（修正版） 40" xfId="235"/>
    <cellStyle name="_IP-PBX(V1R1)中文报价模版-20081201（修正版） 41" xfId="239"/>
    <cellStyle name="_IP-PBX(V1R1)中文报价模版-20081201（修正版） 42" xfId="247"/>
    <cellStyle name="_IP-PBX(V1R1)中文报价模版-20081201（修正版） 43" xfId="255"/>
    <cellStyle name="_IP-PBX(V1R1)中文报价模版-20081201（修正版） 44" xfId="263"/>
    <cellStyle name="_IP-PBX(V1R1)中文报价模版-20081201（修正版） 45" xfId="282"/>
    <cellStyle name="_IP-PBX(V1R1)中文报价模版-20081201（修正版） 46" xfId="290"/>
    <cellStyle name="_IP-PBX(V1R1)中文报价模版-20081201（修正版） 47" xfId="299"/>
    <cellStyle name="_IP-PBX(V1R1)中文报价模版-20081201（修正版） 48" xfId="307"/>
    <cellStyle name="_IP-PBX(V1R1)中文报价模版-20081201（修正版） 49" xfId="316"/>
    <cellStyle name="_IP-PBX(V1R1)中文报价模版-20081201（修正版） 5" xfId="326"/>
    <cellStyle name="_IP-PBX(V1R1)中文报价模版-20081201（修正版） 50" xfId="281"/>
    <cellStyle name="_IP-PBX(V1R1)中文报价模版-20081201（修正版） 51" xfId="289"/>
    <cellStyle name="_IP-PBX(V1R1)中文报价模版-20081201（修正版） 52" xfId="298"/>
    <cellStyle name="_IP-PBX(V1R1)中文报价模版-20081201（修正版） 53" xfId="306"/>
    <cellStyle name="_IP-PBX(V1R1)中文报价模版-20081201（修正版） 54" xfId="315"/>
    <cellStyle name="_IP-PBX(V1R1)中文报价模版-20081201（修正版） 55" xfId="39"/>
    <cellStyle name="_IP-PBX(V1R1)中文报价模版-20081201（修正版） 56" xfId="329"/>
    <cellStyle name="_IP-PBX(V1R1)中文报价模版-20081201（修正版） 57" xfId="332"/>
    <cellStyle name="_IP-PBX(V1R1)中文报价模版-20081201（修正版） 58" xfId="335"/>
    <cellStyle name="_IP-PBX(V1R1)中文报价模版-20081201（修正版） 59" xfId="338"/>
    <cellStyle name="_IP-PBX(V1R1)中文报价模版-20081201（修正版） 6" xfId="348"/>
    <cellStyle name="_IP-PBX(V1R1)中文报价模版-20081201（修正版） 60" xfId="38"/>
    <cellStyle name="_IP-PBX(V1R1)中文报价模版-20081201（修正版） 61" xfId="328"/>
    <cellStyle name="_IP-PBX(V1R1)中文报价模版-20081201（修正版） 62" xfId="331"/>
    <cellStyle name="_IP-PBX(V1R1)中文报价模版-20081201（修正版） 63" xfId="334"/>
    <cellStyle name="_IP-PBX(V1R1)中文报价模版-20081201（修正版） 64" xfId="337"/>
    <cellStyle name="_IP-PBX(V1R1)中文报价模版-20081201（修正版） 65" xfId="350"/>
    <cellStyle name="_IP-PBX(V1R1)中文报价模版-20081201（修正版） 66" xfId="352"/>
    <cellStyle name="_IP-PBX(V1R1)中文报价模版-20081201（修正版） 67" xfId="354"/>
    <cellStyle name="_IP-PBX(V1R1)中文报价模版-20081201（修正版） 68" xfId="357"/>
    <cellStyle name="_IP-PBX(V1R1)中文报价模版-20081201（修正版） 69" xfId="361"/>
    <cellStyle name="_IP-PBX(V1R1)中文报价模版-20081201（修正版） 7" xfId="370"/>
    <cellStyle name="_IP-PBX(V1R1)中文报价模版-20081201（修正版） 70" xfId="349"/>
    <cellStyle name="_IP-PBX(V1R1)中文报价模版-20081201（修正版） 71" xfId="351"/>
    <cellStyle name="_IP-PBX(V1R1)中文报价模版-20081201（修正版） 72" xfId="353"/>
    <cellStyle name="_IP-PBX(V1R1)中文报价模版-20081201（修正版） 73" xfId="356"/>
    <cellStyle name="_IP-PBX(V1R1)中文报价模版-20081201（修正版） 74" xfId="360"/>
    <cellStyle name="_IP-PBX(V1R1)中文报价模版-20081201（修正版） 75" xfId="374"/>
    <cellStyle name="_IP-PBX(V1R1)中文报价模版-20081201（修正版） 76" xfId="378"/>
    <cellStyle name="_IP-PBX(V1R1)中文报价模版-20081201（修正版） 77" xfId="382"/>
    <cellStyle name="_IP-PBX(V1R1)中文报价模版-20081201（修正版） 78" xfId="386"/>
    <cellStyle name="_IP-PBX(V1R1)中文报价模版-20081201（修正版） 79" xfId="391"/>
    <cellStyle name="_IP-PBX(V1R1)中文报价模版-20081201（修正版） 8" xfId="399"/>
    <cellStyle name="_IP-PBX(V1R1)中文报价模版-20081201（修正版） 80" xfId="373"/>
    <cellStyle name="_IP-PBX(V1R1)中文报价模版-20081201（修正版） 81" xfId="377"/>
    <cellStyle name="_IP-PBX(V1R1)中文报价模版-20081201（修正版） 82" xfId="381"/>
    <cellStyle name="_IP-PBX(V1R1)中文报价模版-20081201（修正版） 83" xfId="385"/>
    <cellStyle name="_IP-PBX(V1R1)中文报价模版-20081201（修正版） 84" xfId="390"/>
    <cellStyle name="_IP-PBX(V1R1)中文报价模版-20081201（修正版） 85" xfId="404"/>
    <cellStyle name="_IP-PBX(V1R1)中文报价模版-20081201（修正版） 86" xfId="408"/>
    <cellStyle name="_IP-PBX(V1R1)中文报价模版-20081201（修正版） 87" xfId="412"/>
    <cellStyle name="_IP-PBX(V1R1)中文报价模版-20081201（修正版） 88" xfId="416"/>
    <cellStyle name="_IP-PBX(V1R1)中文报价模版-20081201（修正版） 89" xfId="420"/>
    <cellStyle name="_IP-PBX(V1R1)中文报价模版-20081201（修正版） 9" xfId="428"/>
    <cellStyle name="_IP-PBX(V1R1)中文报价模版-20081201（修正版） 90" xfId="403"/>
    <cellStyle name="_IP-PBX(V1R1)中文报价模版-20081201（修正版） 91" xfId="407"/>
    <cellStyle name="_IP-PBX(V1R1)中文报价模版-20081201（修正版） 92" xfId="411"/>
    <cellStyle name="_IP-PBX(V1R1)中文报价模版-20081201（修正版） 93" xfId="415"/>
    <cellStyle name="_IP-PBX(V1R1)中文报价模版-20081201（修正版） 94" xfId="419"/>
    <cellStyle name="_IP-PBX(V1R1)中文报价模版-20081201（修正版） 95" xfId="14"/>
    <cellStyle name="_IP-PBX(V1R1)中文报价模版-20081201（修正版） 96" xfId="431"/>
    <cellStyle name="_IP-PBX(V1R1)中文报价模版-20081201（修正版） 97" xfId="437"/>
    <cellStyle name="_IP-PBX(V1R1)中文报价模版-20081201（修正版） 98" xfId="443"/>
    <cellStyle name="_IP-PBX(V1R1)中文报价模版-20081201（修正版） 99" xfId="448"/>
    <cellStyle name="20% - Accent1" xfId="450"/>
    <cellStyle name="20% - Accent2" xfId="452"/>
    <cellStyle name="20% - Accent3" xfId="454"/>
    <cellStyle name="20% - Accent4" xfId="456"/>
    <cellStyle name="20% - Accent5" xfId="458"/>
    <cellStyle name="20% - Accent6" xfId="460"/>
    <cellStyle name="20% - 强调文字颜色 1 10" xfId="172"/>
    <cellStyle name="20% - 强调文字颜色 1 11" xfId="30"/>
    <cellStyle name="20% - 强调文字颜色 1 12" xfId="180"/>
    <cellStyle name="20% - 强调文字颜色 1 13" xfId="188"/>
    <cellStyle name="20% - 强调文字颜色 1 2" xfId="3"/>
    <cellStyle name="20% - 强调文字颜色 1 2 10" xfId="139"/>
    <cellStyle name="20% - 强调文字颜色 1 2 11" xfId="158"/>
    <cellStyle name="20% - 强调文字颜色 1 2 12" xfId="116"/>
    <cellStyle name="20% - 强调文字颜色 1 2 13" xfId="125"/>
    <cellStyle name="20% - 强调文字颜色 1 2 14" xfId="132"/>
    <cellStyle name="20% - 强调文字颜色 1 2 15" xfId="162"/>
    <cellStyle name="20% - 强调文字颜色 1 2 16" xfId="167"/>
    <cellStyle name="20% - 强调文字颜色 1 2 17" xfId="25"/>
    <cellStyle name="20% - 强调文字颜色 1 2 18" xfId="176"/>
    <cellStyle name="20% - 强调文字颜色 1 2 19" xfId="185"/>
    <cellStyle name="20% - 强调文字颜色 1 2 2" xfId="197"/>
    <cellStyle name="20% - 强调文字颜色 1 2 20" xfId="161"/>
    <cellStyle name="20% - 强调文字颜色 1 2 21" xfId="166"/>
    <cellStyle name="20% - 强调文字颜色 1 2 22" xfId="24"/>
    <cellStyle name="20% - 强调文字颜色 1 2 23" xfId="175"/>
    <cellStyle name="20% - 强调文字颜色 1 2 24" xfId="184"/>
    <cellStyle name="20% - 强调文字颜色 1 2 25" xfId="200"/>
    <cellStyle name="20% - 强调文字颜色 1 2 26" xfId="205"/>
    <cellStyle name="20% - 强调文字颜色 1 2 27" xfId="210"/>
    <cellStyle name="20% - 强调文字颜色 1 2 28" xfId="215"/>
    <cellStyle name="20% - 强调文字颜色 1 2 29" xfId="220"/>
    <cellStyle name="20% - 强调文字颜色 1 2 3" xfId="230"/>
    <cellStyle name="20% - 强调文字颜色 1 2 30" xfId="199"/>
    <cellStyle name="20% - 强调文字颜色 1 2 31" xfId="204"/>
    <cellStyle name="20% - 强调文字颜色 1 2 32" xfId="209"/>
    <cellStyle name="20% - 强调文字颜色 1 2 33" xfId="214"/>
    <cellStyle name="20% - 强调文字颜色 1 2 34" xfId="219"/>
    <cellStyle name="20% - 强调文字颜色 1 2 35" xfId="233"/>
    <cellStyle name="20% - 强调文字颜色 1 2 36" xfId="238"/>
    <cellStyle name="20% - 强调文字颜色 1 2 37" xfId="243"/>
    <cellStyle name="20% - 强调文字颜色 1 2 38" xfId="251"/>
    <cellStyle name="20% - 强调文字颜色 1 2 39" xfId="259"/>
    <cellStyle name="20% - 强调文字颜色 1 2 4" xfId="272"/>
    <cellStyle name="20% - 强调文字颜色 1 2 40" xfId="232"/>
    <cellStyle name="20% - 强调文字颜色 1 2 41" xfId="237"/>
    <cellStyle name="20% - 强调文字颜色 1 2 42" xfId="242"/>
    <cellStyle name="20% - 强调文字颜色 1 2 43" xfId="250"/>
    <cellStyle name="20% - 强调文字颜色 1 2 44" xfId="258"/>
    <cellStyle name="20% - 强调文字颜色 1 2 45" xfId="277"/>
    <cellStyle name="20% - 强调文字颜色 1 2 46" xfId="285"/>
    <cellStyle name="20% - 强调文字颜色 1 2 47" xfId="294"/>
    <cellStyle name="20% - 强调文字颜色 1 2 48" xfId="304"/>
    <cellStyle name="20% - 强调文字颜色 1 2 49" xfId="313"/>
    <cellStyle name="20% - 强调文字颜色 1 2 5" xfId="323"/>
    <cellStyle name="20% - 强调文字颜色 1 2 50" xfId="276"/>
    <cellStyle name="20% - 强调文字颜色 1 2 51" xfId="284"/>
    <cellStyle name="20% - 强调文字颜色 1 2 52" xfId="293"/>
    <cellStyle name="20% - 强调文字颜色 1 2 53" xfId="303"/>
    <cellStyle name="20% - 强调文字颜色 1 2 54" xfId="312"/>
    <cellStyle name="20% - 强调文字颜色 1 2 6" xfId="345"/>
    <cellStyle name="20% - 强调文字颜色 1 2 7" xfId="367"/>
    <cellStyle name="20% - 强调文字颜色 1 2 8" xfId="396"/>
    <cellStyle name="20% - 强调文字颜色 1 2 9" xfId="425"/>
    <cellStyle name="20% - 强调文字颜色 1 3" xfId="461"/>
    <cellStyle name="20% - 强调文字颜色 1 4" xfId="462"/>
    <cellStyle name="20% - 强调文字颜色 1 5" xfId="463"/>
    <cellStyle name="20% - 强调文字颜色 1 6" xfId="464"/>
    <cellStyle name="20% - 强调文字颜色 1 7" xfId="465"/>
    <cellStyle name="20% - 强调文字颜色 1 8" xfId="466"/>
    <cellStyle name="20% - 强调文字颜色 1 9" xfId="467"/>
    <cellStyle name="20% - 强调文字颜色 2 10" xfId="472"/>
    <cellStyle name="20% - 强调文字颜色 2 11" xfId="477"/>
    <cellStyle name="20% - 强调文字颜色 2 12" xfId="481"/>
    <cellStyle name="20% - 强调文字颜色 2 13" xfId="484"/>
    <cellStyle name="20% - 强调文字颜色 2 2" xfId="490"/>
    <cellStyle name="20% - 强调文字颜色 2 2 10" xfId="493"/>
    <cellStyle name="20% - 强调文字颜色 2 2 11" xfId="496"/>
    <cellStyle name="20% - 强调文字颜色 2 2 12" xfId="498"/>
    <cellStyle name="20% - 强调文字颜色 2 2 13" xfId="500"/>
    <cellStyle name="20% - 强调文字颜色 2 2 14" xfId="502"/>
    <cellStyle name="20% - 强调文字颜色 2 2 15" xfId="505"/>
    <cellStyle name="20% - 强调文字颜色 2 2 16" xfId="508"/>
    <cellStyle name="20% - 强调文字颜色 2 2 17" xfId="511"/>
    <cellStyle name="20% - 强调文字颜色 2 2 18" xfId="515"/>
    <cellStyle name="20% - 强调文字颜色 2 2 19" xfId="519"/>
    <cellStyle name="20% - 强调文字颜色 2 2 2" xfId="521"/>
    <cellStyle name="20% - 强调文字颜色 2 2 20" xfId="504"/>
    <cellStyle name="20% - 强调文字颜色 2 2 21" xfId="507"/>
    <cellStyle name="20% - 强调文字颜色 2 2 22" xfId="510"/>
    <cellStyle name="20% - 强调文字颜色 2 2 23" xfId="514"/>
    <cellStyle name="20% - 强调文字颜色 2 2 24" xfId="518"/>
    <cellStyle name="20% - 强调文字颜色 2 2 25" xfId="523"/>
    <cellStyle name="20% - 强调文字颜色 2 2 26" xfId="525"/>
    <cellStyle name="20% - 强调文字颜色 2 2 27" xfId="527"/>
    <cellStyle name="20% - 强调文字颜色 2 2 28" xfId="529"/>
    <cellStyle name="20% - 强调文字颜色 2 2 29" xfId="531"/>
    <cellStyle name="20% - 强调文字颜色 2 2 3" xfId="533"/>
    <cellStyle name="20% - 强调文字颜色 2 2 30" xfId="522"/>
    <cellStyle name="20% - 强调文字颜色 2 2 31" xfId="524"/>
    <cellStyle name="20% - 强调文字颜色 2 2 32" xfId="526"/>
    <cellStyle name="20% - 强调文字颜色 2 2 33" xfId="528"/>
    <cellStyle name="20% - 强调文字颜色 2 2 34" xfId="530"/>
    <cellStyle name="20% - 强调文字颜色 2 2 35" xfId="535"/>
    <cellStyle name="20% - 强调文字颜色 2 2 36" xfId="537"/>
    <cellStyle name="20% - 强调文字颜色 2 2 37" xfId="539"/>
    <cellStyle name="20% - 强调文字颜色 2 2 38" xfId="542"/>
    <cellStyle name="20% - 强调文字颜色 2 2 39" xfId="545"/>
    <cellStyle name="20% - 强调文字颜色 2 2 4" xfId="547"/>
    <cellStyle name="20% - 强调文字颜色 2 2 40" xfId="534"/>
    <cellStyle name="20% - 强调文字颜色 2 2 41" xfId="536"/>
    <cellStyle name="20% - 强调文字颜色 2 2 42" xfId="538"/>
    <cellStyle name="20% - 强调文字颜色 2 2 43" xfId="541"/>
    <cellStyle name="20% - 强调文字颜色 2 2 44" xfId="544"/>
    <cellStyle name="20% - 强调文字颜色 2 2 45" xfId="549"/>
    <cellStyle name="20% - 强调文字颜色 2 2 46" xfId="552"/>
    <cellStyle name="20% - 强调文字颜色 2 2 47" xfId="554"/>
    <cellStyle name="20% - 强调文字颜色 2 2 48" xfId="556"/>
    <cellStyle name="20% - 强调文字颜色 2 2 49" xfId="558"/>
    <cellStyle name="20% - 强调文字颜色 2 2 5" xfId="559"/>
    <cellStyle name="20% - 强调文字颜色 2 2 50" xfId="548"/>
    <cellStyle name="20% - 强调文字颜色 2 2 51" xfId="551"/>
    <cellStyle name="20% - 强调文字颜色 2 2 52" xfId="553"/>
    <cellStyle name="20% - 强调文字颜色 2 2 53" xfId="555"/>
    <cellStyle name="20% - 强调文字颜色 2 2 54" xfId="557"/>
    <cellStyle name="20% - 强调文字颜色 2 2 6" xfId="560"/>
    <cellStyle name="20% - 强调文字颜色 2 2 7" xfId="561"/>
    <cellStyle name="20% - 强调文字颜色 2 2 8" xfId="562"/>
    <cellStyle name="20% - 强调文字颜色 2 2 9" xfId="563"/>
    <cellStyle name="20% - 强调文字颜色 2 3" xfId="569"/>
    <cellStyle name="20% - 强调文字颜色 2 4" xfId="575"/>
    <cellStyle name="20% - 强调文字颜色 2 5" xfId="576"/>
    <cellStyle name="20% - 强调文字颜色 2 6" xfId="577"/>
    <cellStyle name="20% - 强调文字颜色 2 7" xfId="578"/>
    <cellStyle name="20% - 强调文字颜色 2 8" xfId="579"/>
    <cellStyle name="20% - 强调文字颜色 2 9" xfId="580"/>
    <cellStyle name="20% - 强调文字颜色 3 10" xfId="324"/>
    <cellStyle name="20% - 强调文字颜色 3 11" xfId="346"/>
    <cellStyle name="20% - 强调文字颜色 3 12" xfId="368"/>
    <cellStyle name="20% - 强调文字颜色 3 13" xfId="397"/>
    <cellStyle name="20% - 强调文字颜色 3 2" xfId="584"/>
    <cellStyle name="20% - 强调文字颜色 3 2 10" xfId="585"/>
    <cellStyle name="20% - 强调文字颜色 3 2 11" xfId="586"/>
    <cellStyle name="20% - 强调文字颜色 3 2 12" xfId="587"/>
    <cellStyle name="20% - 强调文字颜色 3 2 13" xfId="588"/>
    <cellStyle name="20% - 强调文字颜色 3 2 14" xfId="589"/>
    <cellStyle name="20% - 强调文字颜色 3 2 15" xfId="591"/>
    <cellStyle name="20% - 强调文字颜色 3 2 16" xfId="593"/>
    <cellStyle name="20% - 强调文字颜色 3 2 17" xfId="595"/>
    <cellStyle name="20% - 强调文字颜色 3 2 18" xfId="597"/>
    <cellStyle name="20% - 强调文字颜色 3 2 19" xfId="599"/>
    <cellStyle name="20% - 强调文字颜色 3 2 2" xfId="605"/>
    <cellStyle name="20% - 强调文字颜色 3 2 20" xfId="590"/>
    <cellStyle name="20% - 强调文字颜色 3 2 21" xfId="592"/>
    <cellStyle name="20% - 强调文字颜色 3 2 22" xfId="594"/>
    <cellStyle name="20% - 强调文字颜色 3 2 23" xfId="596"/>
    <cellStyle name="20% - 强调文字颜色 3 2 24" xfId="598"/>
    <cellStyle name="20% - 强调文字颜色 3 2 25" xfId="607"/>
    <cellStyle name="20% - 强调文字颜色 3 2 26" xfId="609"/>
    <cellStyle name="20% - 强调文字颜色 3 2 27" xfId="611"/>
    <cellStyle name="20% - 强调文字颜色 3 2 28" xfId="615"/>
    <cellStyle name="20% - 强调文字颜色 3 2 29" xfId="619"/>
    <cellStyle name="20% - 强调文字颜色 3 2 3" xfId="624"/>
    <cellStyle name="20% - 强调文字颜色 3 2 30" xfId="606"/>
    <cellStyle name="20% - 强调文字颜色 3 2 31" xfId="608"/>
    <cellStyle name="20% - 强调文字颜色 3 2 32" xfId="610"/>
    <cellStyle name="20% - 强调文字颜色 3 2 33" xfId="614"/>
    <cellStyle name="20% - 强调文字颜色 3 2 34" xfId="618"/>
    <cellStyle name="20% - 强调文字颜色 3 2 35" xfId="628"/>
    <cellStyle name="20% - 强调文字颜色 3 2 36" xfId="632"/>
    <cellStyle name="20% - 强调文字颜色 3 2 37" xfId="634"/>
    <cellStyle name="20% - 强调文字颜色 3 2 38" xfId="636"/>
    <cellStyle name="20% - 强调文字颜色 3 2 39" xfId="638"/>
    <cellStyle name="20% - 强调文字颜色 3 2 4" xfId="644"/>
    <cellStyle name="20% - 强调文字颜色 3 2 40" xfId="627"/>
    <cellStyle name="20% - 强调文字颜色 3 2 41" xfId="631"/>
    <cellStyle name="20% - 强调文字颜色 3 2 42" xfId="633"/>
    <cellStyle name="20% - 强调文字颜色 3 2 43" xfId="635"/>
    <cellStyle name="20% - 强调文字颜色 3 2 44" xfId="637"/>
    <cellStyle name="20% - 强调文字颜色 3 2 45" xfId="646"/>
    <cellStyle name="20% - 强调文字颜色 3 2 46" xfId="648"/>
    <cellStyle name="20% - 强调文字颜色 3 2 47" xfId="650"/>
    <cellStyle name="20% - 强调文字颜色 3 2 48" xfId="652"/>
    <cellStyle name="20% - 强调文字颜色 3 2 49" xfId="53"/>
    <cellStyle name="20% - 强调文字颜色 3 2 5" xfId="657"/>
    <cellStyle name="20% - 强调文字颜色 3 2 50" xfId="645"/>
    <cellStyle name="20% - 强调文字颜色 3 2 51" xfId="647"/>
    <cellStyle name="20% - 强调文字颜色 3 2 52" xfId="649"/>
    <cellStyle name="20% - 强调文字颜色 3 2 53" xfId="651"/>
    <cellStyle name="20% - 强调文字颜色 3 2 54" xfId="52"/>
    <cellStyle name="20% - 强调文字颜色 3 2 6" xfId="662"/>
    <cellStyle name="20% - 强调文字颜色 3 2 7" xfId="489"/>
    <cellStyle name="20% - 强调文字颜色 3 2 8" xfId="568"/>
    <cellStyle name="20% - 强调文字颜色 3 2 9" xfId="574"/>
    <cellStyle name="20% - 强调文字颜色 3 3" xfId="83"/>
    <cellStyle name="20% - 强调文字颜色 3 4" xfId="666"/>
    <cellStyle name="20% - 强调文字颜色 3 5" xfId="137"/>
    <cellStyle name="20% - 强调文字颜色 3 6" xfId="156"/>
    <cellStyle name="20% - 强调文字颜色 3 7" xfId="114"/>
    <cellStyle name="20% - 强调文字颜色 3 8" xfId="123"/>
    <cellStyle name="20% - 强调文字颜色 3 9" xfId="130"/>
    <cellStyle name="20% - 强调文字颜色 4 10" xfId="673"/>
    <cellStyle name="20% - 强调文字颜色 4 11" xfId="680"/>
    <cellStyle name="20% - 强调文字颜色 4 12" xfId="686"/>
    <cellStyle name="20% - 强调文字颜色 4 13" xfId="691"/>
    <cellStyle name="20% - 强调文字颜色 4 2" xfId="291"/>
    <cellStyle name="20% - 强调文字颜色 4 2 10" xfId="692"/>
    <cellStyle name="20% - 强调文字颜色 4 2 11" xfId="693"/>
    <cellStyle name="20% - 强调文字颜色 4 2 12" xfId="694"/>
    <cellStyle name="20% - 强调文字颜色 4 2 13" xfId="695"/>
    <cellStyle name="20% - 强调文字颜色 4 2 14" xfId="11"/>
    <cellStyle name="20% - 强调文字颜色 4 2 15" xfId="697"/>
    <cellStyle name="20% - 强调文字颜色 4 2 16" xfId="699"/>
    <cellStyle name="20% - 强调文字颜色 4 2 17" xfId="701"/>
    <cellStyle name="20% - 强调文字颜色 4 2 18" xfId="703"/>
    <cellStyle name="20% - 强调文字颜色 4 2 19" xfId="705"/>
    <cellStyle name="20% - 强调文字颜色 4 2 2" xfId="710"/>
    <cellStyle name="20% - 强调文字颜色 4 2 20" xfId="696"/>
    <cellStyle name="20% - 强调文字颜色 4 2 21" xfId="698"/>
    <cellStyle name="20% - 强调文字颜色 4 2 22" xfId="700"/>
    <cellStyle name="20% - 强调文字颜色 4 2 23" xfId="702"/>
    <cellStyle name="20% - 强调文字颜色 4 2 24" xfId="704"/>
    <cellStyle name="20% - 强调文字颜色 4 2 25" xfId="712"/>
    <cellStyle name="20% - 强调文字颜色 4 2 26" xfId="714"/>
    <cellStyle name="20% - 强调文字颜色 4 2 27" xfId="2"/>
    <cellStyle name="20% - 强调文字颜色 4 2 28" xfId="716"/>
    <cellStyle name="20% - 强调文字颜色 4 2 29" xfId="718"/>
    <cellStyle name="20% - 强调文字颜色 4 2 3" xfId="724"/>
    <cellStyle name="20% - 强调文字颜色 4 2 30" xfId="711"/>
    <cellStyle name="20% - 强调文字颜色 4 2 31" xfId="713"/>
    <cellStyle name="20% - 强调文字颜色 4 2 32" xfId="1"/>
    <cellStyle name="20% - 强调文字颜色 4 2 33" xfId="715"/>
    <cellStyle name="20% - 强调文字颜色 4 2 34" xfId="717"/>
    <cellStyle name="20% - 强调文字颜色 4 2 35" xfId="726"/>
    <cellStyle name="20% - 强调文字颜色 4 2 36" xfId="728"/>
    <cellStyle name="20% - 强调文字颜色 4 2 37" xfId="730"/>
    <cellStyle name="20% - 强调文字颜色 4 2 38" xfId="732"/>
    <cellStyle name="20% - 强调文字颜色 4 2 39" xfId="734"/>
    <cellStyle name="20% - 强调文字颜色 4 2 4" xfId="740"/>
    <cellStyle name="20% - 强调文字颜色 4 2 40" xfId="725"/>
    <cellStyle name="20% - 强调文字颜色 4 2 41" xfId="727"/>
    <cellStyle name="20% - 强调文字颜色 4 2 42" xfId="729"/>
    <cellStyle name="20% - 强调文字颜色 4 2 43" xfId="731"/>
    <cellStyle name="20% - 强调文字颜色 4 2 44" xfId="733"/>
    <cellStyle name="20% - 强调文字颜色 4 2 45" xfId="742"/>
    <cellStyle name="20% - 强调文字颜色 4 2 46" xfId="745"/>
    <cellStyle name="20% - 强调文字颜色 4 2 47" xfId="19"/>
    <cellStyle name="20% - 强调文字颜色 4 2 48" xfId="748"/>
    <cellStyle name="20% - 强调文字颜色 4 2 49" xfId="751"/>
    <cellStyle name="20% - 强调文字颜色 4 2 5" xfId="756"/>
    <cellStyle name="20% - 强调文字颜色 4 2 50" xfId="741"/>
    <cellStyle name="20% - 强调文字颜色 4 2 51" xfId="744"/>
    <cellStyle name="20% - 强调文字颜色 4 2 52" xfId="18"/>
    <cellStyle name="20% - 强调文字颜色 4 2 53" xfId="747"/>
    <cellStyle name="20% - 强调文字颜色 4 2 54" xfId="750"/>
    <cellStyle name="20% - 强调文字颜色 4 2 6" xfId="761"/>
    <cellStyle name="20% - 强调文字颜色 4 2 7" xfId="767"/>
    <cellStyle name="20% - 强调文字颜色 4 2 8" xfId="772"/>
    <cellStyle name="20% - 强调文字颜色 4 2 9" xfId="777"/>
    <cellStyle name="20% - 强调文字颜色 4 3" xfId="300"/>
    <cellStyle name="20% - 强调文字颜色 4 4" xfId="308"/>
    <cellStyle name="20% - 强调文字颜色 4 5" xfId="37"/>
    <cellStyle name="20% - 强调文字颜色 4 6" xfId="327"/>
    <cellStyle name="20% - 强调文字颜色 4 7" xfId="330"/>
    <cellStyle name="20% - 强调文字颜色 4 8" xfId="333"/>
    <cellStyle name="20% - 强调文字颜色 4 9" xfId="336"/>
    <cellStyle name="20% - 强调文字颜色 5 10" xfId="779"/>
    <cellStyle name="20% - 强调文字颜色 5 11" xfId="781"/>
    <cellStyle name="20% - 强调文字颜色 5 12" xfId="784"/>
    <cellStyle name="20% - 强调文字颜色 5 13" xfId="581"/>
    <cellStyle name="20% - 强调文字颜色 5 2" xfId="433"/>
    <cellStyle name="20% - 强调文字颜色 5 2 10" xfId="785"/>
    <cellStyle name="20% - 强调文字颜色 5 2 11" xfId="786"/>
    <cellStyle name="20% - 强调文字颜色 5 2 12" xfId="787"/>
    <cellStyle name="20% - 强调文字颜色 5 2 13" xfId="788"/>
    <cellStyle name="20% - 强调文字颜色 5 2 14" xfId="789"/>
    <cellStyle name="20% - 强调文字颜色 5 2 15" xfId="791"/>
    <cellStyle name="20% - 强调文字颜色 5 2 16" xfId="793"/>
    <cellStyle name="20% - 强调文字颜色 5 2 17" xfId="57"/>
    <cellStyle name="20% - 强调文字颜色 5 2 18" xfId="59"/>
    <cellStyle name="20% - 强调文字颜色 5 2 19" xfId="66"/>
    <cellStyle name="20% - 强调文字颜色 5 2 2" xfId="797"/>
    <cellStyle name="20% - 强调文字颜色 5 2 20" xfId="790"/>
    <cellStyle name="20% - 强调文字颜色 5 2 21" xfId="792"/>
    <cellStyle name="20% - 强调文字颜色 5 2 22" xfId="56"/>
    <cellStyle name="20% - 强调文字颜色 5 2 23" xfId="58"/>
    <cellStyle name="20% - 强调文字颜色 5 2 24" xfId="65"/>
    <cellStyle name="20% - 强调文字颜色 5 2 25" xfId="48"/>
    <cellStyle name="20% - 强调文字颜色 5 2 26" xfId="800"/>
    <cellStyle name="20% - 强调文字颜色 5 2 27" xfId="803"/>
    <cellStyle name="20% - 强调文字颜色 5 2 28" xfId="806"/>
    <cellStyle name="20% - 强调文字颜色 5 2 29" xfId="809"/>
    <cellStyle name="20% - 强调文字颜色 5 2 3" xfId="813"/>
    <cellStyle name="20% - 强调文字颜色 5 2 30" xfId="47"/>
    <cellStyle name="20% - 强调文字颜色 5 2 31" xfId="799"/>
    <cellStyle name="20% - 强调文字颜色 5 2 32" xfId="802"/>
    <cellStyle name="20% - 强调文字颜色 5 2 33" xfId="805"/>
    <cellStyle name="20% - 强调文字颜色 5 2 34" xfId="808"/>
    <cellStyle name="20% - 强调文字颜色 5 2 35" xfId="816"/>
    <cellStyle name="20% - 强调文字颜色 5 2 36" xfId="818"/>
    <cellStyle name="20% - 强调文字颜色 5 2 37" xfId="820"/>
    <cellStyle name="20% - 强调文字颜色 5 2 38" xfId="822"/>
    <cellStyle name="20% - 强调文字颜色 5 2 39" xfId="824"/>
    <cellStyle name="20% - 强调文字颜色 5 2 4" xfId="828"/>
    <cellStyle name="20% - 强调文字颜色 5 2 40" xfId="815"/>
    <cellStyle name="20% - 强调文字颜色 5 2 41" xfId="817"/>
    <cellStyle name="20% - 强调文字颜色 5 2 42" xfId="819"/>
    <cellStyle name="20% - 强调文字颜色 5 2 43" xfId="821"/>
    <cellStyle name="20% - 强调文字颜色 5 2 44" xfId="823"/>
    <cellStyle name="20% - 强调文字颜色 5 2 45" xfId="830"/>
    <cellStyle name="20% - 强调文字颜色 5 2 46" xfId="832"/>
    <cellStyle name="20% - 强调文字颜色 5 2 47" xfId="834"/>
    <cellStyle name="20% - 强调文字颜色 5 2 48" xfId="837"/>
    <cellStyle name="20% - 强调文字颜色 5 2 49" xfId="840"/>
    <cellStyle name="20% - 强调文字颜色 5 2 5" xfId="845"/>
    <cellStyle name="20% - 强调文字颜色 5 2 50" xfId="829"/>
    <cellStyle name="20% - 强调文字颜色 5 2 51" xfId="831"/>
    <cellStyle name="20% - 强调文字颜色 5 2 52" xfId="833"/>
    <cellStyle name="20% - 强调文字颜色 5 2 53" xfId="836"/>
    <cellStyle name="20% - 强调文字颜色 5 2 54" xfId="839"/>
    <cellStyle name="20% - 强调文字颜色 5 2 6" xfId="849"/>
    <cellStyle name="20% - 强调文字颜色 5 2 7" xfId="853"/>
    <cellStyle name="20% - 强调文字颜色 5 2 8" xfId="857"/>
    <cellStyle name="20% - 强调文字颜色 5 2 9" xfId="861"/>
    <cellStyle name="20% - 强调文字颜色 5 3" xfId="439"/>
    <cellStyle name="20% - 强调文字颜色 5 4" xfId="445"/>
    <cellStyle name="20% - 强调文字颜色 5 5" xfId="863"/>
    <cellStyle name="20% - 强调文字颜色 5 6" xfId="865"/>
    <cellStyle name="20% - 强调文字颜色 5 7" xfId="867"/>
    <cellStyle name="20% - 强调文字颜色 5 8" xfId="492"/>
    <cellStyle name="20% - 强调文字颜色 5 9" xfId="495"/>
    <cellStyle name="20% - 强调文字颜色 6 10" xfId="613"/>
    <cellStyle name="20% - 强调文字颜色 6 11" xfId="617"/>
    <cellStyle name="20% - 强调文字颜色 6 12" xfId="626"/>
    <cellStyle name="20% - 强调文字颜色 6 13" xfId="630"/>
    <cellStyle name="20% - 强调文字颜色 6 2" xfId="543"/>
    <cellStyle name="20% - 强调文字颜色 6 2 10" xfId="868"/>
    <cellStyle name="20% - 强调文字颜色 6 2 11" xfId="869"/>
    <cellStyle name="20% - 强调文字颜色 6 2 12" xfId="7"/>
    <cellStyle name="20% - 强调文字颜色 6 2 13" xfId="870"/>
    <cellStyle name="20% - 强调文字颜色 6 2 14" xfId="871"/>
    <cellStyle name="20% - 强调文字颜色 6 2 15" xfId="873"/>
    <cellStyle name="20% - 强调文字颜色 6 2 16" xfId="875"/>
    <cellStyle name="20% - 强调文字颜色 6 2 17" xfId="877"/>
    <cellStyle name="20% - 强调文字颜色 6 2 18" xfId="879"/>
    <cellStyle name="20% - 强调文字颜色 6 2 19" xfId="881"/>
    <cellStyle name="20% - 强调文字颜色 6 2 2" xfId="884"/>
    <cellStyle name="20% - 强调文字颜色 6 2 20" xfId="872"/>
    <cellStyle name="20% - 强调文字颜色 6 2 21" xfId="874"/>
    <cellStyle name="20% - 强调文字颜色 6 2 22" xfId="876"/>
    <cellStyle name="20% - 强调文字颜色 6 2 23" xfId="878"/>
    <cellStyle name="20% - 强调文字颜色 6 2 24" xfId="880"/>
    <cellStyle name="20% - 强调文字颜色 6 2 25" xfId="885"/>
    <cellStyle name="20% - 强调文字颜色 6 2 26" xfId="141"/>
    <cellStyle name="20% - 强调文字颜色 6 2 27" xfId="145"/>
    <cellStyle name="20% - 强调文字颜色 6 2 28" xfId="887"/>
    <cellStyle name="20% - 强调文字颜色 6 2 29" xfId="890"/>
    <cellStyle name="20% - 强调文字颜色 6 2 3" xfId="894"/>
    <cellStyle name="20% - 强调文字颜色 6 2 30" xfId="886"/>
    <cellStyle name="20% - 强调文字颜色 6 2 31" xfId="142"/>
    <cellStyle name="20% - 强调文字颜色 6 2 32" xfId="146"/>
    <cellStyle name="20% - 强调文字颜色 6 2 33" xfId="888"/>
    <cellStyle name="20% - 强调文字颜色 6 2 34" xfId="891"/>
    <cellStyle name="20% - 强调文字颜色 6 2 35" xfId="896"/>
    <cellStyle name="20% - 强调文字颜色 6 2 36" xfId="899"/>
    <cellStyle name="20% - 强调文字颜色 6 2 37" xfId="903"/>
    <cellStyle name="20% - 强调文字颜色 6 2 38" xfId="906"/>
    <cellStyle name="20% - 强调文字颜色 6 2 39" xfId="909"/>
    <cellStyle name="20% - 强调文字颜色 6 2 4" xfId="913"/>
    <cellStyle name="20% - 强调文字颜色 6 2 40" xfId="897"/>
    <cellStyle name="20% - 强调文字颜色 6 2 41" xfId="900"/>
    <cellStyle name="20% - 强调文字颜色 6 2 42" xfId="904"/>
    <cellStyle name="20% - 强调文字颜色 6 2 43" xfId="907"/>
    <cellStyle name="20% - 强调文字颜色 6 2 44" xfId="910"/>
    <cellStyle name="20% - 强调文字颜色 6 2 45" xfId="915"/>
    <cellStyle name="20% - 强调文字颜色 6 2 46" xfId="918"/>
    <cellStyle name="20% - 强调文字颜色 6 2 47" xfId="920"/>
    <cellStyle name="20% - 强调文字颜色 6 2 48" xfId="922"/>
    <cellStyle name="20% - 强调文字颜色 6 2 49" xfId="924"/>
    <cellStyle name="20% - 强调文字颜色 6 2 5" xfId="928"/>
    <cellStyle name="20% - 强调文字颜色 6 2 50" xfId="916"/>
    <cellStyle name="20% - 强调文字颜色 6 2 51" xfId="919"/>
    <cellStyle name="20% - 强调文字颜色 6 2 52" xfId="921"/>
    <cellStyle name="20% - 强调文字颜色 6 2 53" xfId="923"/>
    <cellStyle name="20% - 强调文字颜色 6 2 54" xfId="925"/>
    <cellStyle name="20% - 强调文字颜色 6 2 6" xfId="931"/>
    <cellStyle name="20% - 强调文字颜色 6 2 7" xfId="934"/>
    <cellStyle name="20% - 强调文字颜色 6 2 8" xfId="937"/>
    <cellStyle name="20% - 强调文字颜色 6 2 9" xfId="940"/>
    <cellStyle name="20% - 强调文字颜色 6 3" xfId="941"/>
    <cellStyle name="20% - 强调文字颜色 6 4" xfId="942"/>
    <cellStyle name="20% - 强调文字颜色 6 5" xfId="943"/>
    <cellStyle name="20% - 强调文字颜色 6 6" xfId="944"/>
    <cellStyle name="20% - 强调文字颜色 6 7" xfId="945"/>
    <cellStyle name="20% - 强调文字颜色 6 8" xfId="946"/>
    <cellStyle name="20% - 强调文字颜色 6 9" xfId="947"/>
    <cellStyle name="20% - 着色 1" xfId="949"/>
    <cellStyle name="20% - 着色 1 10" xfId="273"/>
    <cellStyle name="20% - 着色 1 11" xfId="325"/>
    <cellStyle name="20% - 着色 1 12" xfId="347"/>
    <cellStyle name="20% - 着色 1 13" xfId="369"/>
    <cellStyle name="20% - 着色 1 14" xfId="398"/>
    <cellStyle name="20% - 着色 1 15" xfId="426"/>
    <cellStyle name="20% - 着色 1 16" xfId="950"/>
    <cellStyle name="20% - 着色 1 17" xfId="953"/>
    <cellStyle name="20% - 着色 1 18" xfId="955"/>
    <cellStyle name="20% - 着色 1 19" xfId="957"/>
    <cellStyle name="20% - 着色 1 2" xfId="959"/>
    <cellStyle name="20% - 着色 1 20" xfId="427"/>
    <cellStyle name="20% - 着色 1 21" xfId="951"/>
    <cellStyle name="20% - 着色 1 22" xfId="954"/>
    <cellStyle name="20% - 着色 1 23" xfId="956"/>
    <cellStyle name="20% - 着色 1 24" xfId="958"/>
    <cellStyle name="20% - 着色 1 25" xfId="960"/>
    <cellStyle name="20% - 着色 1 26" xfId="963"/>
    <cellStyle name="20% - 着色 1 27" xfId="966"/>
    <cellStyle name="20% - 着色 1 28" xfId="969"/>
    <cellStyle name="20% - 着色 1 29" xfId="972"/>
    <cellStyle name="20% - 着色 1 3" xfId="974"/>
    <cellStyle name="20% - 着色 1 30" xfId="961"/>
    <cellStyle name="20% - 着色 1 31" xfId="964"/>
    <cellStyle name="20% - 着色 1 32" xfId="967"/>
    <cellStyle name="20% - 着色 1 33" xfId="970"/>
    <cellStyle name="20% - 着色 1 34" xfId="973"/>
    <cellStyle name="20% - 着色 1 35" xfId="975"/>
    <cellStyle name="20% - 着色 1 36" xfId="977"/>
    <cellStyle name="20% - 着色 1 37" xfId="980"/>
    <cellStyle name="20% - 着色 1 38" xfId="983"/>
    <cellStyle name="20% - 着色 1 39" xfId="986"/>
    <cellStyle name="20% - 着色 1 4" xfId="988"/>
    <cellStyle name="20% - 着色 1 40" xfId="976"/>
    <cellStyle name="20% - 着色 1 41" xfId="978"/>
    <cellStyle name="20% - 着色 1 42" xfId="981"/>
    <cellStyle name="20% - 着色 1 43" xfId="984"/>
    <cellStyle name="20% - 着色 1 44" xfId="987"/>
    <cellStyle name="20% - 着色 1 45" xfId="990"/>
    <cellStyle name="20% - 着色 1 46" xfId="993"/>
    <cellStyle name="20% - 着色 1 47" xfId="995"/>
    <cellStyle name="20% - 着色 1 48" xfId="997"/>
    <cellStyle name="20% - 着色 1 49" xfId="998"/>
    <cellStyle name="20% - 着色 1 5" xfId="999"/>
    <cellStyle name="20% - 着色 1 50" xfId="991"/>
    <cellStyle name="20% - 着色 1 6" xfId="1000"/>
    <cellStyle name="20% - 着色 1 7" xfId="1001"/>
    <cellStyle name="20% - 着色 1 8" xfId="1002"/>
    <cellStyle name="20% - 着色 1 9" xfId="1003"/>
    <cellStyle name="20% - 着色 2" xfId="1005"/>
    <cellStyle name="20% - 着色 2 10" xfId="1006"/>
    <cellStyle name="20% - 着色 2 11" xfId="1007"/>
    <cellStyle name="20% - 着色 2 12" xfId="1008"/>
    <cellStyle name="20% - 着色 2 13" xfId="1009"/>
    <cellStyle name="20% - 着色 2 14" xfId="1010"/>
    <cellStyle name="20% - 着色 2 15" xfId="1011"/>
    <cellStyle name="20% - 着色 2 16" xfId="1013"/>
    <cellStyle name="20% - 着色 2 17" xfId="1015"/>
    <cellStyle name="20% - 着色 2 18" xfId="1017"/>
    <cellStyle name="20% - 着色 2 19" xfId="1019"/>
    <cellStyle name="20% - 着色 2 2" xfId="1023"/>
    <cellStyle name="20% - 着色 2 20" xfId="1012"/>
    <cellStyle name="20% - 着色 2 21" xfId="1014"/>
    <cellStyle name="20% - 着色 2 22" xfId="1016"/>
    <cellStyle name="20% - 着色 2 23" xfId="1018"/>
    <cellStyle name="20% - 着色 2 24" xfId="1020"/>
    <cellStyle name="20% - 着色 2 25" xfId="1024"/>
    <cellStyle name="20% - 着色 2 26" xfId="1027"/>
    <cellStyle name="20% - 着色 2 27" xfId="1031"/>
    <cellStyle name="20% - 着色 2 28" xfId="1035"/>
    <cellStyle name="20% - 着色 2 29" xfId="1039"/>
    <cellStyle name="20% - 着色 2 3" xfId="1043"/>
    <cellStyle name="20% - 着色 2 30" xfId="1025"/>
    <cellStyle name="20% - 着色 2 31" xfId="1028"/>
    <cellStyle name="20% - 着色 2 32" xfId="1032"/>
    <cellStyle name="20% - 着色 2 33" xfId="1036"/>
    <cellStyle name="20% - 着色 2 34" xfId="1040"/>
    <cellStyle name="20% - 着色 2 35" xfId="1045"/>
    <cellStyle name="20% - 着色 2 36" xfId="1047"/>
    <cellStyle name="20% - 着色 2 37" xfId="1050"/>
    <cellStyle name="20% - 着色 2 38" xfId="1053"/>
    <cellStyle name="20% - 着色 2 39" xfId="1056"/>
    <cellStyle name="20% - 着色 2 4" xfId="1060"/>
    <cellStyle name="20% - 着色 2 40" xfId="1046"/>
    <cellStyle name="20% - 着色 2 41" xfId="1048"/>
    <cellStyle name="20% - 着色 2 42" xfId="1051"/>
    <cellStyle name="20% - 着色 2 43" xfId="1054"/>
    <cellStyle name="20% - 着色 2 44" xfId="1057"/>
    <cellStyle name="20% - 着色 2 45" xfId="1062"/>
    <cellStyle name="20% - 着色 2 46" xfId="1065"/>
    <cellStyle name="20% - 着色 2 47" xfId="1068"/>
    <cellStyle name="20% - 着色 2 48" xfId="1071"/>
    <cellStyle name="20% - 着色 2 49" xfId="1074"/>
    <cellStyle name="20% - 着色 2 5" xfId="1077"/>
    <cellStyle name="20% - 着色 2 50" xfId="1063"/>
    <cellStyle name="20% - 着色 2 6" xfId="1081"/>
    <cellStyle name="20% - 着色 2 7" xfId="1085"/>
    <cellStyle name="20% - 着色 2 8" xfId="1089"/>
    <cellStyle name="20% - 着色 2 9" xfId="1093"/>
    <cellStyle name="20% - 着色 3" xfId="1095"/>
    <cellStyle name="20% - 着色 3 10" xfId="1096"/>
    <cellStyle name="20% - 着色 3 11" xfId="1098"/>
    <cellStyle name="20% - 着色 3 12" xfId="1100"/>
    <cellStyle name="20% - 着色 3 13" xfId="1102"/>
    <cellStyle name="20% - 着色 3 14" xfId="583"/>
    <cellStyle name="20% - 着色 3 15" xfId="81"/>
    <cellStyle name="20% - 着色 3 16" xfId="664"/>
    <cellStyle name="20% - 着色 3 17" xfId="135"/>
    <cellStyle name="20% - 着色 3 18" xfId="154"/>
    <cellStyle name="20% - 着色 3 19" xfId="112"/>
    <cellStyle name="20% - 着色 3 2" xfId="1103"/>
    <cellStyle name="20% - 着色 3 20" xfId="82"/>
    <cellStyle name="20% - 着色 3 21" xfId="665"/>
    <cellStyle name="20% - 着色 3 22" xfId="136"/>
    <cellStyle name="20% - 着色 3 23" xfId="155"/>
    <cellStyle name="20% - 着色 3 24" xfId="113"/>
    <cellStyle name="20% - 着色 3 25" xfId="121"/>
    <cellStyle name="20% - 着色 3 26" xfId="128"/>
    <cellStyle name="20% - 着色 3 27" xfId="1106"/>
    <cellStyle name="20% - 着色 3 28" xfId="170"/>
    <cellStyle name="20% - 着色 3 29" xfId="28"/>
    <cellStyle name="20% - 着色 3 3" xfId="1108"/>
    <cellStyle name="20% - 着色 3 30" xfId="122"/>
    <cellStyle name="20% - 着色 3 31" xfId="129"/>
    <cellStyle name="20% - 着色 3 32" xfId="1107"/>
    <cellStyle name="20% - 着色 3 33" xfId="171"/>
    <cellStyle name="20% - 着色 3 34" xfId="29"/>
    <cellStyle name="20% - 着色 3 35" xfId="178"/>
    <cellStyle name="20% - 着色 3 36" xfId="186"/>
    <cellStyle name="20% - 着色 3 37" xfId="1109"/>
    <cellStyle name="20% - 着色 3 38" xfId="1111"/>
    <cellStyle name="20% - 着色 3 39" xfId="1113"/>
    <cellStyle name="20% - 着色 3 4" xfId="1115"/>
    <cellStyle name="20% - 着色 3 40" xfId="179"/>
    <cellStyle name="20% - 着色 3 41" xfId="187"/>
    <cellStyle name="20% - 着色 3 42" xfId="1110"/>
    <cellStyle name="20% - 着色 3 43" xfId="1112"/>
    <cellStyle name="20% - 着色 3 44" xfId="1114"/>
    <cellStyle name="20% - 着色 3 45" xfId="1116"/>
    <cellStyle name="20% - 着色 3 46" xfId="1118"/>
    <cellStyle name="20% - 着色 3 47" xfId="1119"/>
    <cellStyle name="20% - 着色 3 48" xfId="1120"/>
    <cellStyle name="20% - 着色 3 49" xfId="1121"/>
    <cellStyle name="20% - 着色 3 5" xfId="1122"/>
    <cellStyle name="20% - 着色 3 50" xfId="1117"/>
    <cellStyle name="20% - 着色 3 6" xfId="1123"/>
    <cellStyle name="20% - 着色 3 7" xfId="1124"/>
    <cellStyle name="20% - 着色 3 8" xfId="1125"/>
    <cellStyle name="20% - 着色 3 9" xfId="1126"/>
    <cellStyle name="20% - 着色 4" xfId="1129"/>
    <cellStyle name="20% - 着色 4 10" xfId="1130"/>
    <cellStyle name="20% - 着色 4 11" xfId="1132"/>
    <cellStyle name="20% - 着色 4 12" xfId="1133"/>
    <cellStyle name="20% - 着色 4 13" xfId="1134"/>
    <cellStyle name="20% - 着色 4 14" xfId="1135"/>
    <cellStyle name="20% - 着色 4 15" xfId="1136"/>
    <cellStyle name="20% - 着色 4 16" xfId="1138"/>
    <cellStyle name="20% - 着色 4 17" xfId="1140"/>
    <cellStyle name="20% - 着色 4 18" xfId="1142"/>
    <cellStyle name="20% - 着色 4 19" xfId="1144"/>
    <cellStyle name="20% - 着色 4 2" xfId="1146"/>
    <cellStyle name="20% - 着色 4 20" xfId="1137"/>
    <cellStyle name="20% - 着色 4 21" xfId="1139"/>
    <cellStyle name="20% - 着色 4 22" xfId="1141"/>
    <cellStyle name="20% - 着色 4 23" xfId="1143"/>
    <cellStyle name="20% - 着色 4 24" xfId="1145"/>
    <cellStyle name="20% - 着色 4 25" xfId="1147"/>
    <cellStyle name="20% - 着色 4 26" xfId="1150"/>
    <cellStyle name="20% - 着色 4 27" xfId="1154"/>
    <cellStyle name="20% - 着色 4 28" xfId="470"/>
    <cellStyle name="20% - 着色 4 29" xfId="475"/>
    <cellStyle name="20% - 着色 4 3" xfId="1156"/>
    <cellStyle name="20% - 着色 4 30" xfId="1148"/>
    <cellStyle name="20% - 着色 4 31" xfId="1151"/>
    <cellStyle name="20% - 着色 4 32" xfId="1155"/>
    <cellStyle name="20% - 着色 4 33" xfId="471"/>
    <cellStyle name="20% - 着色 4 34" xfId="476"/>
    <cellStyle name="20% - 着色 4 35" xfId="479"/>
    <cellStyle name="20% - 着色 4 36" xfId="482"/>
    <cellStyle name="20% - 着色 4 37" xfId="1157"/>
    <cellStyle name="20% - 着色 4 38" xfId="1159"/>
    <cellStyle name="20% - 着色 4 39" xfId="1161"/>
    <cellStyle name="20% - 着色 4 4" xfId="1163"/>
    <cellStyle name="20% - 着色 4 40" xfId="480"/>
    <cellStyle name="20% - 着色 4 41" xfId="483"/>
    <cellStyle name="20% - 着色 4 42" xfId="1158"/>
    <cellStyle name="20% - 着色 4 43" xfId="1160"/>
    <cellStyle name="20% - 着色 4 44" xfId="1162"/>
    <cellStyle name="20% - 着色 4 45" xfId="1164"/>
    <cellStyle name="20% - 着色 4 46" xfId="1166"/>
    <cellStyle name="20% - 着色 4 47" xfId="1167"/>
    <cellStyle name="20% - 着色 4 48" xfId="1168"/>
    <cellStyle name="20% - 着色 4 49" xfId="1169"/>
    <cellStyle name="20% - 着色 4 5" xfId="1170"/>
    <cellStyle name="20% - 着色 4 50" xfId="1165"/>
    <cellStyle name="20% - 着色 4 6" xfId="1171"/>
    <cellStyle name="20% - 着色 4 7" xfId="1172"/>
    <cellStyle name="20% - 着色 4 8" xfId="1173"/>
    <cellStyle name="20% - 着色 4 9" xfId="1174"/>
    <cellStyle name="20% - 着色 5" xfId="1177"/>
    <cellStyle name="20% - 着色 5 10" xfId="1180"/>
    <cellStyle name="20% - 着色 5 11" xfId="1183"/>
    <cellStyle name="20% - 着色 5 12" xfId="1186"/>
    <cellStyle name="20% - 着色 5 13" xfId="1190"/>
    <cellStyle name="20% - 着色 5 14" xfId="1194"/>
    <cellStyle name="20% - 着色 5 15" xfId="1199"/>
    <cellStyle name="20% - 着色 5 16" xfId="1205"/>
    <cellStyle name="20% - 着色 5 17" xfId="1211"/>
    <cellStyle name="20% - 着色 5 18" xfId="1216"/>
    <cellStyle name="20% - 着色 5 19" xfId="1221"/>
    <cellStyle name="20% - 着色 5 2" xfId="1223"/>
    <cellStyle name="20% - 着色 5 20" xfId="1200"/>
    <cellStyle name="20% - 着色 5 21" xfId="1206"/>
    <cellStyle name="20% - 着色 5 22" xfId="1212"/>
    <cellStyle name="20% - 着色 5 23" xfId="1217"/>
    <cellStyle name="20% - 着色 5 24" xfId="1222"/>
    <cellStyle name="20% - 着色 5 25" xfId="195"/>
    <cellStyle name="20% - 着色 5 26" xfId="228"/>
    <cellStyle name="20% - 着色 5 27" xfId="270"/>
    <cellStyle name="20% - 着色 5 28" xfId="321"/>
    <cellStyle name="20% - 着色 5 29" xfId="343"/>
    <cellStyle name="20% - 着色 5 3" xfId="1224"/>
    <cellStyle name="20% - 着色 5 30" xfId="196"/>
    <cellStyle name="20% - 着色 5 31" xfId="229"/>
    <cellStyle name="20% - 着色 5 32" xfId="271"/>
    <cellStyle name="20% - 着色 5 33" xfId="322"/>
    <cellStyle name="20% - 着色 5 34" xfId="344"/>
    <cellStyle name="20% - 着色 5 35" xfId="365"/>
    <cellStyle name="20% - 着色 5 36" xfId="394"/>
    <cellStyle name="20% - 着色 5 37" xfId="423"/>
    <cellStyle name="20% - 着色 5 38" xfId="1227"/>
    <cellStyle name="20% - 着色 5 39" xfId="1230"/>
    <cellStyle name="20% - 着色 5 4" xfId="1232"/>
    <cellStyle name="20% - 着色 5 40" xfId="366"/>
    <cellStyle name="20% - 着色 5 41" xfId="395"/>
    <cellStyle name="20% - 着色 5 42" xfId="424"/>
    <cellStyle name="20% - 着色 5 43" xfId="1228"/>
    <cellStyle name="20% - 着色 5 44" xfId="1231"/>
    <cellStyle name="20% - 着色 5 45" xfId="1234"/>
    <cellStyle name="20% - 着色 5 46" xfId="1237"/>
    <cellStyle name="20% - 着色 5 47" xfId="1239"/>
    <cellStyle name="20% - 着色 5 48" xfId="1240"/>
    <cellStyle name="20% - 着色 5 49" xfId="1241"/>
    <cellStyle name="20% - 着色 5 5" xfId="1242"/>
    <cellStyle name="20% - 着色 5 50" xfId="1235"/>
    <cellStyle name="20% - 着色 5 6" xfId="1243"/>
    <cellStyle name="20% - 着色 5 7" xfId="1245"/>
    <cellStyle name="20% - 着色 5 8" xfId="1247"/>
    <cellStyle name="20% - 着色 5 9" xfId="1249"/>
    <cellStyle name="20% - 着色 6" xfId="1252"/>
    <cellStyle name="20% - 着色 6 10" xfId="1253"/>
    <cellStyle name="20% - 着色 6 11" xfId="1254"/>
    <cellStyle name="20% - 着色 6 12" xfId="1255"/>
    <cellStyle name="20% - 着色 6 13" xfId="1256"/>
    <cellStyle name="20% - 着色 6 14" xfId="1257"/>
    <cellStyle name="20% - 着色 6 15" xfId="1258"/>
    <cellStyle name="20% - 着色 6 16" xfId="1260"/>
    <cellStyle name="20% - 着色 6 17" xfId="1263"/>
    <cellStyle name="20% - 着色 6 18" xfId="1266"/>
    <cellStyle name="20% - 着色 6 19" xfId="1269"/>
    <cellStyle name="20% - 着色 6 2" xfId="1273"/>
    <cellStyle name="20% - 着色 6 20" xfId="1259"/>
    <cellStyle name="20% - 着色 6 21" xfId="1261"/>
    <cellStyle name="20% - 着色 6 22" xfId="1264"/>
    <cellStyle name="20% - 着色 6 23" xfId="1267"/>
    <cellStyle name="20% - 着色 6 24" xfId="1270"/>
    <cellStyle name="20% - 着色 6 25" xfId="1275"/>
    <cellStyle name="20% - 着色 6 26" xfId="1279"/>
    <cellStyle name="20% - 着色 6 27" xfId="1285"/>
    <cellStyle name="20% - 着色 6 28" xfId="671"/>
    <cellStyle name="20% - 着色 6 29" xfId="678"/>
    <cellStyle name="20% - 着色 6 3" xfId="1289"/>
    <cellStyle name="20% - 着色 6 30" xfId="1276"/>
    <cellStyle name="20% - 着色 6 31" xfId="1280"/>
    <cellStyle name="20% - 着色 6 32" xfId="1286"/>
    <cellStyle name="20% - 着色 6 33" xfId="672"/>
    <cellStyle name="20% - 着色 6 34" xfId="679"/>
    <cellStyle name="20% - 着色 6 35" xfId="684"/>
    <cellStyle name="20% - 着色 6 36" xfId="689"/>
    <cellStyle name="20% - 着色 6 37" xfId="1292"/>
    <cellStyle name="20% - 着色 6 38" xfId="1296"/>
    <cellStyle name="20% - 着色 6 39" xfId="1300"/>
    <cellStyle name="20% - 着色 6 4" xfId="1304"/>
    <cellStyle name="20% - 着色 6 40" xfId="685"/>
    <cellStyle name="20% - 着色 6 41" xfId="690"/>
    <cellStyle name="20% - 着色 6 42" xfId="1293"/>
    <cellStyle name="20% - 着色 6 43" xfId="1297"/>
    <cellStyle name="20% - 着色 6 44" xfId="1301"/>
    <cellStyle name="20% - 着色 6 45" xfId="1307"/>
    <cellStyle name="20% - 着色 6 46" xfId="1311"/>
    <cellStyle name="20% - 着色 6 47" xfId="1314"/>
    <cellStyle name="20% - 着色 6 48" xfId="1317"/>
    <cellStyle name="20% - 着色 6 49" xfId="1320"/>
    <cellStyle name="20% - 着色 6 5" xfId="1323"/>
    <cellStyle name="20% - 着色 6 50" xfId="1308"/>
    <cellStyle name="20% - 着色 6 6" xfId="1326"/>
    <cellStyle name="20% - 着色 6 7" xfId="1328"/>
    <cellStyle name="20% - 着色 6 8" xfId="1330"/>
    <cellStyle name="20% - 着色 6 9" xfId="1332"/>
    <cellStyle name="40% - Accent1" xfId="1333"/>
    <cellStyle name="40% - Accent2" xfId="1334"/>
    <cellStyle name="40% - Accent3" xfId="1335"/>
    <cellStyle name="40% - Accent4" xfId="1336"/>
    <cellStyle name="40% - Accent5" xfId="1339"/>
    <cellStyle name="40% - Accent6" xfId="1341"/>
    <cellStyle name="40% - 强调文字颜色 1 10" xfId="1030"/>
    <cellStyle name="40% - 强调文字颜色 1 11" xfId="1034"/>
    <cellStyle name="40% - 强调文字颜色 1 12" xfId="1038"/>
    <cellStyle name="40% - 强调文字颜色 1 13" xfId="1044"/>
    <cellStyle name="40% - 强调文字颜色 1 2" xfId="1342"/>
    <cellStyle name="40% - 强调文字颜色 1 2 10" xfId="1327"/>
    <cellStyle name="40% - 强调文字颜色 1 2 11" xfId="1329"/>
    <cellStyle name="40% - 强调文字颜色 1 2 12" xfId="1331"/>
    <cellStyle name="40% - 强调文字颜色 1 2 13" xfId="1343"/>
    <cellStyle name="40% - 强调文字颜色 1 2 14" xfId="1344"/>
    <cellStyle name="40% - 强调文字颜色 1 2 15" xfId="1345"/>
    <cellStyle name="40% - 强调文字颜色 1 2 16" xfId="1347"/>
    <cellStyle name="40% - 强调文字颜色 1 2 17" xfId="1349"/>
    <cellStyle name="40% - 强调文字颜色 1 2 18" xfId="1351"/>
    <cellStyle name="40% - 强调文字颜色 1 2 19" xfId="1354"/>
    <cellStyle name="40% - 强调文字颜色 1 2 2" xfId="1360"/>
    <cellStyle name="40% - 强调文字颜色 1 2 20" xfId="1346"/>
    <cellStyle name="40% - 强调文字颜色 1 2 21" xfId="1348"/>
    <cellStyle name="40% - 强调文字颜色 1 2 22" xfId="1350"/>
    <cellStyle name="40% - 强调文字颜色 1 2 23" xfId="1352"/>
    <cellStyle name="40% - 强调文字颜色 1 2 24" xfId="1355"/>
    <cellStyle name="40% - 强调文字颜色 1 2 25" xfId="1361"/>
    <cellStyle name="40% - 强调文字颜色 1 2 26" xfId="1364"/>
    <cellStyle name="40% - 强调文字颜色 1 2 27" xfId="1368"/>
    <cellStyle name="40% - 强调文字颜色 1 2 28" xfId="1371"/>
    <cellStyle name="40% - 强调文字颜色 1 2 29" xfId="1375"/>
    <cellStyle name="40% - 强调文字颜色 1 2 3" xfId="1382"/>
    <cellStyle name="40% - 强调文字颜色 1 2 30" xfId="1362"/>
    <cellStyle name="40% - 强调文字颜色 1 2 31" xfId="1365"/>
    <cellStyle name="40% - 强调文字颜色 1 2 32" xfId="1369"/>
    <cellStyle name="40% - 强调文字颜色 1 2 33" xfId="1372"/>
    <cellStyle name="40% - 强调文字颜色 1 2 34" xfId="1376"/>
    <cellStyle name="40% - 强调文字颜色 1 2 35" xfId="1383"/>
    <cellStyle name="40% - 强调文字颜色 1 2 36" xfId="1387"/>
    <cellStyle name="40% - 强调文字颜色 1 2 37" xfId="1391"/>
    <cellStyle name="40% - 强调文字颜色 1 2 38" xfId="1395"/>
    <cellStyle name="40% - 强调文字颜色 1 2 39" xfId="1399"/>
    <cellStyle name="40% - 强调文字颜色 1 2 4" xfId="1406"/>
    <cellStyle name="40% - 强调文字颜色 1 2 40" xfId="1384"/>
    <cellStyle name="40% - 强调文字颜色 1 2 41" xfId="1388"/>
    <cellStyle name="40% - 强调文字颜色 1 2 42" xfId="1392"/>
    <cellStyle name="40% - 强调文字颜色 1 2 43" xfId="1396"/>
    <cellStyle name="40% - 强调文字颜色 1 2 44" xfId="1400"/>
    <cellStyle name="40% - 强调文字颜色 1 2 45" xfId="1407"/>
    <cellStyle name="40% - 强调文字颜色 1 2 46" xfId="1411"/>
    <cellStyle name="40% - 强调文字颜色 1 2 47" xfId="1415"/>
    <cellStyle name="40% - 强调文字颜色 1 2 48" xfId="1419"/>
    <cellStyle name="40% - 强调文字颜色 1 2 49" xfId="1424"/>
    <cellStyle name="40% - 强调文字颜色 1 2 5" xfId="1430"/>
    <cellStyle name="40% - 强调文字颜色 1 2 50" xfId="1408"/>
    <cellStyle name="40% - 强调文字颜色 1 2 51" xfId="1412"/>
    <cellStyle name="40% - 强调文字颜色 1 2 52" xfId="1416"/>
    <cellStyle name="40% - 强调文字颜色 1 2 53" xfId="1420"/>
    <cellStyle name="40% - 强调文字颜色 1 2 54" xfId="1425"/>
    <cellStyle name="40% - 强调文字颜色 1 2 6" xfId="1433"/>
    <cellStyle name="40% - 强调文字颜色 1 2 7" xfId="1436"/>
    <cellStyle name="40% - 强调文字颜色 1 2 8" xfId="1439"/>
    <cellStyle name="40% - 强调文字颜色 1 2 9" xfId="1442"/>
    <cellStyle name="40% - 强调文字颜色 1 3" xfId="1444"/>
    <cellStyle name="40% - 强调文字颜色 1 4" xfId="1446"/>
    <cellStyle name="40% - 强调文字颜色 1 5" xfId="1449"/>
    <cellStyle name="40% - 强调文字颜色 1 6" xfId="1451"/>
    <cellStyle name="40% - 强调文字颜色 1 7" xfId="1453"/>
    <cellStyle name="40% - 强调文字颜色 1 8" xfId="1455"/>
    <cellStyle name="40% - 强调文字颜色 1 9" xfId="1457"/>
    <cellStyle name="40% - 强调文字颜色 2 10" xfId="1105"/>
    <cellStyle name="40% - 强调文字颜色 2 11" xfId="169"/>
    <cellStyle name="40% - 强调文字颜色 2 12" xfId="27"/>
    <cellStyle name="40% - 强调文字颜色 2 13" xfId="177"/>
    <cellStyle name="40% - 强调文字颜色 2 2" xfId="1458"/>
    <cellStyle name="40% - 强调文字颜色 2 2 10" xfId="1463"/>
    <cellStyle name="40% - 强调文字颜色 2 2 11" xfId="1468"/>
    <cellStyle name="40% - 强调文字颜色 2 2 12" xfId="1473"/>
    <cellStyle name="40% - 强调文字颜色 2 2 13" xfId="1478"/>
    <cellStyle name="40% - 强调文字颜色 2 2 14" xfId="1483"/>
    <cellStyle name="40% - 强调文字颜色 2 2 15" xfId="1488"/>
    <cellStyle name="40% - 强调文字颜色 2 2 16" xfId="1494"/>
    <cellStyle name="40% - 强调文字颜色 2 2 17" xfId="1500"/>
    <cellStyle name="40% - 强调文字颜色 2 2 18" xfId="1506"/>
    <cellStyle name="40% - 强调文字颜色 2 2 19" xfId="1510"/>
    <cellStyle name="40% - 强调文字颜色 2 2 2" xfId="1198"/>
    <cellStyle name="40% - 强调文字颜色 2 2 20" xfId="1489"/>
    <cellStyle name="40% - 强调文字颜色 2 2 21" xfId="1495"/>
    <cellStyle name="40% - 强调文字颜色 2 2 22" xfId="1501"/>
    <cellStyle name="40% - 强调文字颜色 2 2 23" xfId="1507"/>
    <cellStyle name="40% - 强调文字颜色 2 2 24" xfId="1511"/>
    <cellStyle name="40% - 强调文字颜色 2 2 25" xfId="1514"/>
    <cellStyle name="40% - 强调文字颜色 2 2 26" xfId="1518"/>
    <cellStyle name="40% - 强调文字颜色 2 2 27" xfId="1522"/>
    <cellStyle name="40% - 强调文字颜色 2 2 28" xfId="1526"/>
    <cellStyle name="40% - 强调文字颜色 2 2 29" xfId="1530"/>
    <cellStyle name="40% - 强调文字颜色 2 2 3" xfId="1204"/>
    <cellStyle name="40% - 强调文字颜色 2 2 30" xfId="1515"/>
    <cellStyle name="40% - 强调文字颜色 2 2 31" xfId="1519"/>
    <cellStyle name="40% - 强调文字颜色 2 2 32" xfId="1523"/>
    <cellStyle name="40% - 强调文字颜色 2 2 33" xfId="1527"/>
    <cellStyle name="40% - 强调文字颜色 2 2 34" xfId="1531"/>
    <cellStyle name="40% - 强调文字颜色 2 2 35" xfId="1534"/>
    <cellStyle name="40% - 强调文字颜色 2 2 36" xfId="1538"/>
    <cellStyle name="40% - 强调文字颜色 2 2 37" xfId="1542"/>
    <cellStyle name="40% - 强调文字颜色 2 2 38" xfId="1545"/>
    <cellStyle name="40% - 强调文字颜色 2 2 39" xfId="1548"/>
    <cellStyle name="40% - 强调文字颜色 2 2 4" xfId="1210"/>
    <cellStyle name="40% - 强调文字颜色 2 2 40" xfId="1535"/>
    <cellStyle name="40% - 强调文字颜色 2 2 41" xfId="1539"/>
    <cellStyle name="40% - 强调文字颜色 2 2 42" xfId="1543"/>
    <cellStyle name="40% - 强调文字颜色 2 2 43" xfId="1546"/>
    <cellStyle name="40% - 强调文字颜色 2 2 44" xfId="1549"/>
    <cellStyle name="40% - 强调文字颜色 2 2 45" xfId="1551"/>
    <cellStyle name="40% - 强调文字颜色 2 2 46" xfId="1553"/>
    <cellStyle name="40% - 强调文字颜色 2 2 47" xfId="1555"/>
    <cellStyle name="40% - 强调文字颜色 2 2 48" xfId="1557"/>
    <cellStyle name="40% - 强调文字颜色 2 2 49" xfId="1560"/>
    <cellStyle name="40% - 强调文字颜色 2 2 5" xfId="1215"/>
    <cellStyle name="40% - 强调文字颜色 2 2 50" xfId="1552"/>
    <cellStyle name="40% - 强调文字颜色 2 2 51" xfId="1554"/>
    <cellStyle name="40% - 强调文字颜色 2 2 52" xfId="1556"/>
    <cellStyle name="40% - 强调文字颜色 2 2 53" xfId="1558"/>
    <cellStyle name="40% - 强调文字颜色 2 2 54" xfId="1561"/>
    <cellStyle name="40% - 强调文字颜色 2 2 6" xfId="1220"/>
    <cellStyle name="40% - 强调文字颜色 2 2 7" xfId="194"/>
    <cellStyle name="40% - 强调文字颜色 2 2 8" xfId="227"/>
    <cellStyle name="40% - 强调文字颜色 2 2 9" xfId="269"/>
    <cellStyle name="40% - 强调文字颜色 2 3" xfId="1562"/>
    <cellStyle name="40% - 强调文字颜色 2 4" xfId="1563"/>
    <cellStyle name="40% - 强调文字颜色 2 5" xfId="1565"/>
    <cellStyle name="40% - 强调文字颜色 2 6" xfId="1566"/>
    <cellStyle name="40% - 强调文字颜色 2 7" xfId="1567"/>
    <cellStyle name="40% - 强调文字颜色 2 8" xfId="1568"/>
    <cellStyle name="40% - 强调文字颜色 2 9" xfId="1569"/>
    <cellStyle name="40% - 强调文字颜色 3 10" xfId="1153"/>
    <cellStyle name="40% - 强调文字颜色 3 11" xfId="469"/>
    <cellStyle name="40% - 强调文字颜色 3 12" xfId="474"/>
    <cellStyle name="40% - 强调文字颜色 3 13" xfId="478"/>
    <cellStyle name="40% - 强调文字颜色 3 2" xfId="889"/>
    <cellStyle name="40% - 强调文字颜色 3 2 10" xfId="1570"/>
    <cellStyle name="40% - 强调文字颜色 3 2 11" xfId="1571"/>
    <cellStyle name="40% - 强调文字颜色 3 2 12" xfId="1572"/>
    <cellStyle name="40% - 强调文字颜色 3 2 13" xfId="1573"/>
    <cellStyle name="40% - 强调文字颜色 3 2 14" xfId="1574"/>
    <cellStyle name="40% - 强调文字颜色 3 2 15" xfId="1575"/>
    <cellStyle name="40% - 强调文字颜色 3 2 16" xfId="1577"/>
    <cellStyle name="40% - 强调文字颜色 3 2 17" xfId="1579"/>
    <cellStyle name="40% - 强调文字颜色 3 2 18" xfId="1581"/>
    <cellStyle name="40% - 强调文字颜色 3 2 19" xfId="1583"/>
    <cellStyle name="40% - 强调文字颜色 3 2 2" xfId="1587"/>
    <cellStyle name="40% - 强调文字颜色 3 2 20" xfId="1576"/>
    <cellStyle name="40% - 强调文字颜色 3 2 21" xfId="1578"/>
    <cellStyle name="40% - 强调文字颜色 3 2 22" xfId="1580"/>
    <cellStyle name="40% - 强调文字颜色 3 2 23" xfId="1582"/>
    <cellStyle name="40% - 强调文字颜色 3 2 24" xfId="1584"/>
    <cellStyle name="40% - 强调文字颜色 3 2 25" xfId="1588"/>
    <cellStyle name="40% - 强调文字颜色 3 2 26" xfId="1590"/>
    <cellStyle name="40% - 强调文字颜色 3 2 27" xfId="1592"/>
    <cellStyle name="40% - 强调文字颜色 3 2 28" xfId="1594"/>
    <cellStyle name="40% - 强调文字颜色 3 2 29" xfId="1596"/>
    <cellStyle name="40% - 强调文字颜色 3 2 3" xfId="1599"/>
    <cellStyle name="40% - 强调文字颜色 3 2 30" xfId="1589"/>
    <cellStyle name="40% - 强调文字颜色 3 2 31" xfId="1591"/>
    <cellStyle name="40% - 强调文字颜色 3 2 32" xfId="1593"/>
    <cellStyle name="40% - 强调文字颜色 3 2 33" xfId="1595"/>
    <cellStyle name="40% - 强调文字颜色 3 2 34" xfId="1597"/>
    <cellStyle name="40% - 强调文字颜色 3 2 35" xfId="1600"/>
    <cellStyle name="40% - 强调文字颜色 3 2 36" xfId="1602"/>
    <cellStyle name="40% - 强调文字颜色 3 2 37" xfId="1604"/>
    <cellStyle name="40% - 强调文字颜色 3 2 38" xfId="1607"/>
    <cellStyle name="40% - 强调文字颜色 3 2 39" xfId="1609"/>
    <cellStyle name="40% - 强调文字颜色 3 2 4" xfId="1612"/>
    <cellStyle name="40% - 强调文字颜色 3 2 40" xfId="1601"/>
    <cellStyle name="40% - 强调文字颜色 3 2 41" xfId="1603"/>
    <cellStyle name="40% - 强调文字颜色 3 2 42" xfId="1605"/>
    <cellStyle name="40% - 强调文字颜色 3 2 43" xfId="1608"/>
    <cellStyle name="40% - 强调文字颜色 3 2 44" xfId="1610"/>
    <cellStyle name="40% - 强调文字颜色 3 2 45" xfId="1613"/>
    <cellStyle name="40% - 强调文字颜色 3 2 46" xfId="1615"/>
    <cellStyle name="40% - 强调文字颜色 3 2 47" xfId="1617"/>
    <cellStyle name="40% - 强调文字颜色 3 2 48" xfId="1619"/>
    <cellStyle name="40% - 强调文字颜色 3 2 49" xfId="1621"/>
    <cellStyle name="40% - 强调文字颜色 3 2 5" xfId="1623"/>
    <cellStyle name="40% - 强调文字颜色 3 2 50" xfId="1614"/>
    <cellStyle name="40% - 强调文字颜色 3 2 51" xfId="1616"/>
    <cellStyle name="40% - 强调文字颜色 3 2 52" xfId="1618"/>
    <cellStyle name="40% - 强调文字颜色 3 2 53" xfId="1620"/>
    <cellStyle name="40% - 强调文字颜色 3 2 54" xfId="1622"/>
    <cellStyle name="40% - 强调文字颜色 3 2 6" xfId="1624"/>
    <cellStyle name="40% - 强调文字颜色 3 2 7" xfId="520"/>
    <cellStyle name="40% - 强调文字颜色 3 2 8" xfId="532"/>
    <cellStyle name="40% - 强调文字颜色 3 2 9" xfId="546"/>
    <cellStyle name="40% - 强调文字颜色 3 3" xfId="895"/>
    <cellStyle name="40% - 强调文字颜色 3 4" xfId="898"/>
    <cellStyle name="40% - 强调文字颜色 3 5" xfId="902"/>
    <cellStyle name="40% - 强调文字颜色 3 6" xfId="905"/>
    <cellStyle name="40% - 强调文字颜色 3 7" xfId="908"/>
    <cellStyle name="40% - 强调文字颜色 3 8" xfId="914"/>
    <cellStyle name="40% - 强调文字颜色 3 9" xfId="917"/>
    <cellStyle name="40% - 强调文字颜色 4 10" xfId="268"/>
    <cellStyle name="40% - 强调文字颜色 4 11" xfId="320"/>
    <cellStyle name="40% - 强调文字颜色 4 12" xfId="342"/>
    <cellStyle name="40% - 强调文字颜色 4 13" xfId="364"/>
    <cellStyle name="40% - 强调文字颜色 4 2" xfId="1625"/>
    <cellStyle name="40% - 强调文字颜色 4 2 10" xfId="1626"/>
    <cellStyle name="40% - 强调文字颜色 4 2 11" xfId="1627"/>
    <cellStyle name="40% - 强调文字颜色 4 2 12" xfId="1628"/>
    <cellStyle name="40% - 强调文字颜色 4 2 13" xfId="1629"/>
    <cellStyle name="40% - 强调文字颜色 4 2 14" xfId="1630"/>
    <cellStyle name="40% - 强调文字颜色 4 2 15" xfId="1631"/>
    <cellStyle name="40% - 强调文字颜色 4 2 16" xfId="1633"/>
    <cellStyle name="40% - 强调文字颜色 4 2 17" xfId="1635"/>
    <cellStyle name="40% - 强调文字颜色 4 2 18" xfId="1637"/>
    <cellStyle name="40% - 强调文字颜色 4 2 19" xfId="1639"/>
    <cellStyle name="40% - 强调文字颜色 4 2 2" xfId="1644"/>
    <cellStyle name="40% - 强调文字颜色 4 2 20" xfId="1632"/>
    <cellStyle name="40% - 强调文字颜色 4 2 21" xfId="1634"/>
    <cellStyle name="40% - 强调文字颜色 4 2 22" xfId="1636"/>
    <cellStyle name="40% - 强调文字颜色 4 2 23" xfId="1638"/>
    <cellStyle name="40% - 强调文字颜色 4 2 24" xfId="1640"/>
    <cellStyle name="40% - 强调文字颜色 4 2 25" xfId="1645"/>
    <cellStyle name="40% - 强调文字颜色 4 2 26" xfId="1647"/>
    <cellStyle name="40% - 强调文字颜色 4 2 27" xfId="1649"/>
    <cellStyle name="40% - 强调文字颜色 4 2 28" xfId="1651"/>
    <cellStyle name="40% - 强调文字颜色 4 2 29" xfId="1653"/>
    <cellStyle name="40% - 强调文字颜色 4 2 3" xfId="1658"/>
    <cellStyle name="40% - 强调文字颜色 4 2 30" xfId="1646"/>
    <cellStyle name="40% - 强调文字颜色 4 2 31" xfId="1648"/>
    <cellStyle name="40% - 强调文字颜色 4 2 32" xfId="1650"/>
    <cellStyle name="40% - 强调文字颜色 4 2 33" xfId="1652"/>
    <cellStyle name="40% - 强调文字颜色 4 2 34" xfId="1654"/>
    <cellStyle name="40% - 强调文字颜色 4 2 35" xfId="1659"/>
    <cellStyle name="40% - 强调文字颜色 4 2 36" xfId="1661"/>
    <cellStyle name="40% - 强调文字颜色 4 2 37" xfId="1663"/>
    <cellStyle name="40% - 强调文字颜色 4 2 38" xfId="1665"/>
    <cellStyle name="40% - 强调文字颜色 4 2 39" xfId="1667"/>
    <cellStyle name="40% - 强调文字颜色 4 2 4" xfId="1673"/>
    <cellStyle name="40% - 强调文字颜色 4 2 40" xfId="1660"/>
    <cellStyle name="40% - 强调文字颜色 4 2 41" xfId="1662"/>
    <cellStyle name="40% - 强调文字颜色 4 2 42" xfId="1664"/>
    <cellStyle name="40% - 强调文字颜色 4 2 43" xfId="1666"/>
    <cellStyle name="40% - 强调文字颜色 4 2 44" xfId="1668"/>
    <cellStyle name="40% - 强调文字颜色 4 2 45" xfId="1674"/>
    <cellStyle name="40% - 强调文字颜色 4 2 46" xfId="1676"/>
    <cellStyle name="40% - 强调文字颜色 4 2 47" xfId="1678"/>
    <cellStyle name="40% - 强调文字颜色 4 2 48" xfId="1680"/>
    <cellStyle name="40% - 强调文字颜色 4 2 49" xfId="1682"/>
    <cellStyle name="40% - 强调文字颜色 4 2 5" xfId="1687"/>
    <cellStyle name="40% - 强调文字颜色 4 2 50" xfId="1675"/>
    <cellStyle name="40% - 强调文字颜色 4 2 51" xfId="1677"/>
    <cellStyle name="40% - 强调文字颜色 4 2 52" xfId="1679"/>
    <cellStyle name="40% - 强调文字颜色 4 2 53" xfId="1681"/>
    <cellStyle name="40% - 强调文字颜色 4 2 54" xfId="1683"/>
    <cellStyle name="40% - 强调文字颜色 4 2 6" xfId="1691"/>
    <cellStyle name="40% - 强调文字颜色 4 2 7" xfId="604"/>
    <cellStyle name="40% - 强调文字颜色 4 2 8" xfId="623"/>
    <cellStyle name="40% - 强调文字颜色 4 2 9" xfId="643"/>
    <cellStyle name="40% - 强调文字颜色 4 3" xfId="1692"/>
    <cellStyle name="40% - 强调文字颜色 4 4" xfId="1693"/>
    <cellStyle name="40% - 强调文字颜色 4 5" xfId="1694"/>
    <cellStyle name="40% - 强调文字颜色 4 6" xfId="1695"/>
    <cellStyle name="40% - 强调文字颜色 4 7" xfId="1696"/>
    <cellStyle name="40% - 强调文字颜色 4 8" xfId="1697"/>
    <cellStyle name="40% - 强调文字颜色 4 9" xfId="1698"/>
    <cellStyle name="40% - 强调文字颜色 5 10" xfId="1284"/>
    <cellStyle name="40% - 强调文字颜色 5 11" xfId="670"/>
    <cellStyle name="40% - 强调文字颜色 5 12" xfId="677"/>
    <cellStyle name="40% - 强调文字颜色 5 13" xfId="683"/>
    <cellStyle name="40% - 强调文字颜色 5 2" xfId="1700"/>
    <cellStyle name="40% - 强调文字颜色 5 2 10" xfId="1701"/>
    <cellStyle name="40% - 强调文字颜色 5 2 11" xfId="1702"/>
    <cellStyle name="40% - 强调文字颜色 5 2 12" xfId="1703"/>
    <cellStyle name="40% - 强调文字颜色 5 2 13" xfId="1704"/>
    <cellStyle name="40% - 强调文字颜色 5 2 14" xfId="1705"/>
    <cellStyle name="40% - 强调文字颜色 5 2 15" xfId="1706"/>
    <cellStyle name="40% - 强调文字颜色 5 2 16" xfId="1708"/>
    <cellStyle name="40% - 强调文字颜色 5 2 17" xfId="1710"/>
    <cellStyle name="40% - 强调文字颜色 5 2 18" xfId="1713"/>
    <cellStyle name="40% - 强调文字颜色 5 2 19" xfId="1716"/>
    <cellStyle name="40% - 强调文字颜色 5 2 2" xfId="1723"/>
    <cellStyle name="40% - 强调文字颜色 5 2 20" xfId="1707"/>
    <cellStyle name="40% - 强调文字颜色 5 2 21" xfId="1709"/>
    <cellStyle name="40% - 强调文字颜色 5 2 22" xfId="1711"/>
    <cellStyle name="40% - 强调文字颜色 5 2 23" xfId="1714"/>
    <cellStyle name="40% - 强调文字颜色 5 2 24" xfId="1717"/>
    <cellStyle name="40% - 强调文字颜色 5 2 25" xfId="1725"/>
    <cellStyle name="40% - 强调文字颜色 5 2 26" xfId="1728"/>
    <cellStyle name="40% - 强调文字颜色 5 2 27" xfId="1731"/>
    <cellStyle name="40% - 强调文字颜色 5 2 28" xfId="1734"/>
    <cellStyle name="40% - 强调文字颜色 5 2 29" xfId="1737"/>
    <cellStyle name="40% - 强调文字颜色 5 2 3" xfId="1743"/>
    <cellStyle name="40% - 强调文字颜色 5 2 30" xfId="1726"/>
    <cellStyle name="40% - 强调文字颜色 5 2 31" xfId="1729"/>
    <cellStyle name="40% - 强调文字颜色 5 2 32" xfId="1732"/>
    <cellStyle name="40% - 强调文字颜色 5 2 33" xfId="1735"/>
    <cellStyle name="40% - 强调文字颜色 5 2 34" xfId="1738"/>
    <cellStyle name="40% - 强调文字颜色 5 2 35" xfId="1745"/>
    <cellStyle name="40% - 强调文字颜色 5 2 36" xfId="1747"/>
    <cellStyle name="40% - 强调文字颜色 5 2 37" xfId="1749"/>
    <cellStyle name="40% - 强调文字颜色 5 2 38" xfId="1751"/>
    <cellStyle name="40% - 强调文字颜色 5 2 39" xfId="1753"/>
    <cellStyle name="40% - 强调文字颜色 5 2 4" xfId="1759"/>
    <cellStyle name="40% - 强调文字颜色 5 2 40" xfId="1746"/>
    <cellStyle name="40% - 强调文字颜色 5 2 41" xfId="1748"/>
    <cellStyle name="40% - 强调文字颜色 5 2 42" xfId="1750"/>
    <cellStyle name="40% - 强调文字颜色 5 2 43" xfId="1752"/>
    <cellStyle name="40% - 强调文字颜色 5 2 44" xfId="1754"/>
    <cellStyle name="40% - 强调文字颜色 5 2 45" xfId="1760"/>
    <cellStyle name="40% - 强调文字颜色 5 2 46" xfId="1762"/>
    <cellStyle name="40% - 强调文字颜色 5 2 47" xfId="1764"/>
    <cellStyle name="40% - 强调文字颜色 5 2 48" xfId="1766"/>
    <cellStyle name="40% - 强调文字颜色 5 2 49" xfId="1768"/>
    <cellStyle name="40% - 强调文字颜色 5 2 5" xfId="1773"/>
    <cellStyle name="40% - 强调文字颜色 5 2 50" xfId="1761"/>
    <cellStyle name="40% - 强调文字颜色 5 2 51" xfId="1763"/>
    <cellStyle name="40% - 强调文字颜色 5 2 52" xfId="1765"/>
    <cellStyle name="40% - 强调文字颜色 5 2 53" xfId="1767"/>
    <cellStyle name="40% - 强调文字颜色 5 2 54" xfId="1769"/>
    <cellStyle name="40% - 强调文字颜色 5 2 6" xfId="1777"/>
    <cellStyle name="40% - 强调文字颜色 5 2 7" xfId="709"/>
    <cellStyle name="40% - 强调文字颜色 5 2 8" xfId="723"/>
    <cellStyle name="40% - 强调文字颜色 5 2 9" xfId="739"/>
    <cellStyle name="40% - 强调文字颜色 5 3" xfId="1779"/>
    <cellStyle name="40% - 强调文字颜色 5 4" xfId="1781"/>
    <cellStyle name="40% - 强调文字颜色 5 5" xfId="1783"/>
    <cellStyle name="40% - 强调文字颜色 5 6" xfId="1785"/>
    <cellStyle name="40% - 强调文字颜色 5 7" xfId="1787"/>
    <cellStyle name="40% - 强调文字颜色 5 8" xfId="1789"/>
    <cellStyle name="40% - 强调文字颜色 5 9" xfId="1790"/>
    <cellStyle name="40% - 强调文字颜色 6 10" xfId="1791"/>
    <cellStyle name="40% - 强调文字颜色 6 11" xfId="778"/>
    <cellStyle name="40% - 强调文字颜色 6 12" xfId="780"/>
    <cellStyle name="40% - 强调文字颜色 6 13" xfId="783"/>
    <cellStyle name="40% - 强调文字颜色 6 2" xfId="1793"/>
    <cellStyle name="40% - 强调文字颜色 6 2 10" xfId="1794"/>
    <cellStyle name="40% - 强调文字颜色 6 2 11" xfId="1795"/>
    <cellStyle name="40% - 强调文字颜色 6 2 12" xfId="1796"/>
    <cellStyle name="40% - 强调文字颜色 6 2 13" xfId="1797"/>
    <cellStyle name="40% - 强调文字颜色 6 2 14" xfId="1798"/>
    <cellStyle name="40% - 强调文字颜色 6 2 15" xfId="1799"/>
    <cellStyle name="40% - 强调文字颜色 6 2 16" xfId="1801"/>
    <cellStyle name="40% - 强调文字颜色 6 2 17" xfId="1803"/>
    <cellStyle name="40% - 强调文字颜色 6 2 18" xfId="1805"/>
    <cellStyle name="40% - 强调文字颜色 6 2 19" xfId="1807"/>
    <cellStyle name="40% - 强调文字颜色 6 2 2" xfId="1811"/>
    <cellStyle name="40% - 强调文字颜色 6 2 20" xfId="1800"/>
    <cellStyle name="40% - 强调文字颜色 6 2 21" xfId="1802"/>
    <cellStyle name="40% - 强调文字颜色 6 2 22" xfId="1804"/>
    <cellStyle name="40% - 强调文字颜色 6 2 23" xfId="1806"/>
    <cellStyle name="40% - 强调文字颜色 6 2 24" xfId="1808"/>
    <cellStyle name="40% - 强调文字颜色 6 2 25" xfId="1812"/>
    <cellStyle name="40% - 强调文字颜色 6 2 26" xfId="1814"/>
    <cellStyle name="40% - 强调文字颜色 6 2 27" xfId="1816"/>
    <cellStyle name="40% - 强调文字颜色 6 2 28" xfId="1818"/>
    <cellStyle name="40% - 强调文字颜色 6 2 29" xfId="86"/>
    <cellStyle name="40% - 强调文字颜色 6 2 3" xfId="1822"/>
    <cellStyle name="40% - 强调文字颜色 6 2 30" xfId="1813"/>
    <cellStyle name="40% - 强调文字颜色 6 2 31" xfId="1815"/>
    <cellStyle name="40% - 强调文字颜色 6 2 32" xfId="1817"/>
    <cellStyle name="40% - 强调文字颜色 6 2 33" xfId="1819"/>
    <cellStyle name="40% - 强调文字颜色 6 2 34" xfId="87"/>
    <cellStyle name="40% - 强调文字颜色 6 2 35" xfId="89"/>
    <cellStyle name="40% - 强调文字颜色 6 2 36" xfId="5"/>
    <cellStyle name="40% - 强调文字颜色 6 2 37" xfId="93"/>
    <cellStyle name="40% - 强调文字颜色 6 2 38" xfId="84"/>
    <cellStyle name="40% - 强调文字颜色 6 2 39" xfId="76"/>
    <cellStyle name="40% - 强调文字颜色 6 2 4" xfId="1825"/>
    <cellStyle name="40% - 强调文字颜色 6 2 40" xfId="90"/>
    <cellStyle name="40% - 强调文字颜色 6 2 41" xfId="6"/>
    <cellStyle name="40% - 强调文字颜色 6 2 42" xfId="94"/>
    <cellStyle name="40% - 强调文字颜色 6 2 43" xfId="85"/>
    <cellStyle name="40% - 强调文字颜色 6 2 44" xfId="77"/>
    <cellStyle name="40% - 强调文字颜色 6 2 45" xfId="1826"/>
    <cellStyle name="40% - 强调文字颜色 6 2 46" xfId="1828"/>
    <cellStyle name="40% - 强调文字颜色 6 2 47" xfId="1830"/>
    <cellStyle name="40% - 强调文字颜色 6 2 48" xfId="1832"/>
    <cellStyle name="40% - 强调文字颜色 6 2 49" xfId="1834"/>
    <cellStyle name="40% - 强调文字颜色 6 2 5" xfId="1838"/>
    <cellStyle name="40% - 强调文字颜色 6 2 50" xfId="1827"/>
    <cellStyle name="40% - 强调文字颜色 6 2 51" xfId="1829"/>
    <cellStyle name="40% - 强调文字颜色 6 2 52" xfId="1831"/>
    <cellStyle name="40% - 强调文字颜色 6 2 53" xfId="1833"/>
    <cellStyle name="40% - 强调文字颜色 6 2 54" xfId="1835"/>
    <cellStyle name="40% - 强调文字颜色 6 2 6" xfId="1841"/>
    <cellStyle name="40% - 强调文字颜色 6 2 7" xfId="796"/>
    <cellStyle name="40% - 强调文字颜色 6 2 8" xfId="812"/>
    <cellStyle name="40% - 强调文字颜色 6 2 9" xfId="827"/>
    <cellStyle name="40% - 强调文字颜色 6 3" xfId="1842"/>
    <cellStyle name="40% - 强调文字颜色 6 4" xfId="1844"/>
    <cellStyle name="40% - 强调文字颜色 6 5" xfId="1846"/>
    <cellStyle name="40% - 强调文字颜色 6 6" xfId="1848"/>
    <cellStyle name="40% - 强调文字颜色 6 7" xfId="1850"/>
    <cellStyle name="40% - 强调文字颜色 6 8" xfId="1852"/>
    <cellStyle name="40% - 强调文字颜色 6 9" xfId="1586"/>
    <cellStyle name="40% - 着色 1" xfId="1853"/>
    <cellStyle name="40% - 着色 1 10" xfId="1854"/>
    <cellStyle name="40% - 着色 1 11" xfId="1855"/>
    <cellStyle name="40% - 着色 1 12" xfId="1856"/>
    <cellStyle name="40% - 着色 1 13" xfId="1857"/>
    <cellStyle name="40% - 着色 1 14" xfId="1858"/>
    <cellStyle name="40% - 着色 1 15" xfId="1859"/>
    <cellStyle name="40% - 着色 1 16" xfId="1861"/>
    <cellStyle name="40% - 着色 1 17" xfId="1863"/>
    <cellStyle name="40% - 着色 1 18" xfId="1865"/>
    <cellStyle name="40% - 着色 1 19" xfId="1867"/>
    <cellStyle name="40% - 着色 1 2" xfId="835"/>
    <cellStyle name="40% - 着色 1 20" xfId="1860"/>
    <cellStyle name="40% - 着色 1 21" xfId="1862"/>
    <cellStyle name="40% - 着色 1 22" xfId="1864"/>
    <cellStyle name="40% - 着色 1 23" xfId="1866"/>
    <cellStyle name="40% - 着色 1 24" xfId="1868"/>
    <cellStyle name="40% - 着色 1 25" xfId="1869"/>
    <cellStyle name="40% - 着色 1 26" xfId="1871"/>
    <cellStyle name="40% - 着色 1 27" xfId="1873"/>
    <cellStyle name="40% - 着色 1 28" xfId="1875"/>
    <cellStyle name="40% - 着色 1 29" xfId="1877"/>
    <cellStyle name="40% - 着色 1 3" xfId="838"/>
    <cellStyle name="40% - 着色 1 30" xfId="1870"/>
    <cellStyle name="40% - 着色 1 31" xfId="1872"/>
    <cellStyle name="40% - 着色 1 32" xfId="1874"/>
    <cellStyle name="40% - 着色 1 33" xfId="1876"/>
    <cellStyle name="40% - 着色 1 34" xfId="1878"/>
    <cellStyle name="40% - 着色 1 35" xfId="1879"/>
    <cellStyle name="40% - 着色 1 36" xfId="1881"/>
    <cellStyle name="40% - 着色 1 37" xfId="1883"/>
    <cellStyle name="40% - 着色 1 38" xfId="1885"/>
    <cellStyle name="40% - 着色 1 39" xfId="1887"/>
    <cellStyle name="40% - 着色 1 4" xfId="841"/>
    <cellStyle name="40% - 着色 1 40" xfId="1880"/>
    <cellStyle name="40% - 着色 1 41" xfId="1882"/>
    <cellStyle name="40% - 着色 1 42" xfId="1884"/>
    <cellStyle name="40% - 着色 1 43" xfId="1886"/>
    <cellStyle name="40% - 着色 1 44" xfId="1888"/>
    <cellStyle name="40% - 着色 1 45" xfId="1889"/>
    <cellStyle name="40% - 着色 1 46" xfId="1891"/>
    <cellStyle name="40% - 着色 1 47" xfId="1892"/>
    <cellStyle name="40% - 着色 1 48" xfId="1893"/>
    <cellStyle name="40% - 着色 1 49" xfId="1894"/>
    <cellStyle name="40% - 着色 1 5" xfId="1895"/>
    <cellStyle name="40% - 着色 1 50" xfId="1890"/>
    <cellStyle name="40% - 着色 1 6" xfId="1896"/>
    <cellStyle name="40% - 着色 1 7" xfId="1897"/>
    <cellStyle name="40% - 着色 1 8" xfId="1898"/>
    <cellStyle name="40% - 着色 1 9" xfId="1899"/>
    <cellStyle name="40% - 着色 2" xfId="1900"/>
    <cellStyle name="40% - 着色 2 10" xfId="1901"/>
    <cellStyle name="40% - 着色 2 11" xfId="1902"/>
    <cellStyle name="40% - 着色 2 12" xfId="1903"/>
    <cellStyle name="40% - 着色 2 13" xfId="1904"/>
    <cellStyle name="40% - 着色 2 14" xfId="1905"/>
    <cellStyle name="40% - 着色 2 15" xfId="1906"/>
    <cellStyle name="40% - 着色 2 16" xfId="1908"/>
    <cellStyle name="40% - 着色 2 17" xfId="1910"/>
    <cellStyle name="40% - 着色 2 18" xfId="1912"/>
    <cellStyle name="40% - 着色 2 19" xfId="1914"/>
    <cellStyle name="40% - 着色 2 2" xfId="1916"/>
    <cellStyle name="40% - 着色 2 20" xfId="1907"/>
    <cellStyle name="40% - 着色 2 21" xfId="1909"/>
    <cellStyle name="40% - 着色 2 22" xfId="1911"/>
    <cellStyle name="40% - 着色 2 23" xfId="1913"/>
    <cellStyle name="40% - 着色 2 24" xfId="1915"/>
    <cellStyle name="40% - 着色 2 25" xfId="1917"/>
    <cellStyle name="40% - 着色 2 26" xfId="1919"/>
    <cellStyle name="40% - 着色 2 27" xfId="1922"/>
    <cellStyle name="40% - 着色 2 28" xfId="1926"/>
    <cellStyle name="40% - 着色 2 29" xfId="1929"/>
    <cellStyle name="40% - 着色 2 3" xfId="1931"/>
    <cellStyle name="40% - 着色 2 30" xfId="1918"/>
    <cellStyle name="40% - 着色 2 31" xfId="1920"/>
    <cellStyle name="40% - 着色 2 32" xfId="1923"/>
    <cellStyle name="40% - 着色 2 33" xfId="1927"/>
    <cellStyle name="40% - 着色 2 34" xfId="1930"/>
    <cellStyle name="40% - 着色 2 35" xfId="1933"/>
    <cellStyle name="40% - 着色 2 36" xfId="1936"/>
    <cellStyle name="40% - 着色 2 37" xfId="1939"/>
    <cellStyle name="40% - 着色 2 38" xfId="1942"/>
    <cellStyle name="40% - 着色 2 39" xfId="1944"/>
    <cellStyle name="40% - 着色 2 4" xfId="1946"/>
    <cellStyle name="40% - 着色 2 40" xfId="1934"/>
    <cellStyle name="40% - 着色 2 41" xfId="1937"/>
    <cellStyle name="40% - 着色 2 42" xfId="1940"/>
    <cellStyle name="40% - 着色 2 43" xfId="1943"/>
    <cellStyle name="40% - 着色 2 44" xfId="1945"/>
    <cellStyle name="40% - 着色 2 45" xfId="1947"/>
    <cellStyle name="40% - 着色 2 46" xfId="1949"/>
    <cellStyle name="40% - 着色 2 47" xfId="1950"/>
    <cellStyle name="40% - 着色 2 48" xfId="1951"/>
    <cellStyle name="40% - 着色 2 49" xfId="1952"/>
    <cellStyle name="40% - 着色 2 5" xfId="1953"/>
    <cellStyle name="40% - 着色 2 50" xfId="1948"/>
    <cellStyle name="40% - 着色 2 6" xfId="1955"/>
    <cellStyle name="40% - 着色 2 7" xfId="1957"/>
    <cellStyle name="40% - 着色 2 8" xfId="1959"/>
    <cellStyle name="40% - 着色 2 9" xfId="1961"/>
    <cellStyle name="40% - 着色 3" xfId="1962"/>
    <cellStyle name="40% - 着色 3 10" xfId="1963"/>
    <cellStyle name="40% - 着色 3 11" xfId="1964"/>
    <cellStyle name="40% - 着色 3 12" xfId="1965"/>
    <cellStyle name="40% - 着色 3 13" xfId="1966"/>
    <cellStyle name="40% - 着色 3 14" xfId="1967"/>
    <cellStyle name="40% - 着色 3 15" xfId="1968"/>
    <cellStyle name="40% - 着色 3 16" xfId="1970"/>
    <cellStyle name="40% - 着色 3 17" xfId="1972"/>
    <cellStyle name="40% - 着色 3 18" xfId="9"/>
    <cellStyle name="40% - 着色 3 19" xfId="1975"/>
    <cellStyle name="40% - 着色 3 2" xfId="1977"/>
    <cellStyle name="40% - 着色 3 20" xfId="1969"/>
    <cellStyle name="40% - 着色 3 21" xfId="1971"/>
    <cellStyle name="40% - 着色 3 22" xfId="1973"/>
    <cellStyle name="40% - 着色 3 23" xfId="10"/>
    <cellStyle name="40% - 着色 3 24" xfId="1976"/>
    <cellStyle name="40% - 着色 3 25" xfId="1979"/>
    <cellStyle name="40% - 着色 3 26" xfId="1982"/>
    <cellStyle name="40% - 着色 3 27" xfId="1985"/>
    <cellStyle name="40% - 着色 3 28" xfId="1988"/>
    <cellStyle name="40% - 着色 3 29" xfId="1991"/>
    <cellStyle name="40% - 着色 3 3" xfId="1993"/>
    <cellStyle name="40% - 着色 3 30" xfId="1980"/>
    <cellStyle name="40% - 着色 3 31" xfId="1983"/>
    <cellStyle name="40% - 着色 3 32" xfId="1986"/>
    <cellStyle name="40% - 着色 3 33" xfId="1989"/>
    <cellStyle name="40% - 着色 3 34" xfId="1992"/>
    <cellStyle name="40% - 着色 3 35" xfId="1995"/>
    <cellStyle name="40% - 着色 3 36" xfId="1998"/>
    <cellStyle name="40% - 着色 3 37" xfId="2000"/>
    <cellStyle name="40% - 着色 3 38" xfId="2002"/>
    <cellStyle name="40% - 着色 3 39" xfId="2004"/>
    <cellStyle name="40% - 着色 3 4" xfId="2006"/>
    <cellStyle name="40% - 着色 3 40" xfId="1996"/>
    <cellStyle name="40% - 着色 3 41" xfId="1999"/>
    <cellStyle name="40% - 着色 3 42" xfId="2001"/>
    <cellStyle name="40% - 着色 3 43" xfId="2003"/>
    <cellStyle name="40% - 着色 3 44" xfId="2005"/>
    <cellStyle name="40% - 着色 3 45" xfId="2007"/>
    <cellStyle name="40% - 着色 3 46" xfId="2009"/>
    <cellStyle name="40% - 着色 3 47" xfId="2010"/>
    <cellStyle name="40% - 着色 3 48" xfId="2011"/>
    <cellStyle name="40% - 着色 3 49" xfId="2012"/>
    <cellStyle name="40% - 着色 3 5" xfId="2013"/>
    <cellStyle name="40% - 着色 3 50" xfId="2008"/>
    <cellStyle name="40% - 着色 3 6" xfId="2014"/>
    <cellStyle name="40% - 着色 3 7" xfId="2015"/>
    <cellStyle name="40% - 着色 3 8" xfId="2016"/>
    <cellStyle name="40% - 着色 3 9" xfId="2017"/>
    <cellStyle name="40% - 着色 4" xfId="2018"/>
    <cellStyle name="40% - 着色 4 10" xfId="2020"/>
    <cellStyle name="40% - 着色 4 11" xfId="2023"/>
    <cellStyle name="40% - 着色 4 12" xfId="2026"/>
    <cellStyle name="40% - 着色 4 13" xfId="2028"/>
    <cellStyle name="40% - 着色 4 14" xfId="2030"/>
    <cellStyle name="40% - 着色 4 15" xfId="61"/>
    <cellStyle name="40% - 着色 4 16" xfId="45"/>
    <cellStyle name="40% - 着色 4 17" xfId="22"/>
    <cellStyle name="40% - 着色 4 18" xfId="69"/>
    <cellStyle name="40% - 着色 4 19" xfId="102"/>
    <cellStyle name="40% - 着色 4 2" xfId="2031"/>
    <cellStyle name="40% - 着色 4 20" xfId="62"/>
    <cellStyle name="40% - 着色 4 21" xfId="46"/>
    <cellStyle name="40% - 着色 4 22" xfId="23"/>
    <cellStyle name="40% - 着色 4 23" xfId="70"/>
    <cellStyle name="40% - 着色 4 24" xfId="103"/>
    <cellStyle name="40% - 着色 4 25" xfId="109"/>
    <cellStyle name="40% - 着色 4 26" xfId="2036"/>
    <cellStyle name="40% - 着色 4 27" xfId="2042"/>
    <cellStyle name="40% - 着色 4 28" xfId="2048"/>
    <cellStyle name="40% - 着色 4 29" xfId="2054"/>
    <cellStyle name="40% - 着色 4 3" xfId="2056"/>
    <cellStyle name="40% - 着色 4 30" xfId="110"/>
    <cellStyle name="40% - 着色 4 31" xfId="2037"/>
    <cellStyle name="40% - 着色 4 32" xfId="2043"/>
    <cellStyle name="40% - 着色 4 33" xfId="2049"/>
    <cellStyle name="40% - 着色 4 34" xfId="2055"/>
    <cellStyle name="40% - 着色 4 35" xfId="2062"/>
    <cellStyle name="40% - 着色 4 36" xfId="2069"/>
    <cellStyle name="40% - 着色 4 37" xfId="2075"/>
    <cellStyle name="40% - 着色 4 38" xfId="2081"/>
    <cellStyle name="40% - 着色 4 39" xfId="2087"/>
    <cellStyle name="40% - 着色 4 4" xfId="2089"/>
    <cellStyle name="40% - 着色 4 40" xfId="2063"/>
    <cellStyle name="40% - 着色 4 41" xfId="2070"/>
    <cellStyle name="40% - 着色 4 42" xfId="2076"/>
    <cellStyle name="40% - 着色 4 43" xfId="2082"/>
    <cellStyle name="40% - 着色 4 44" xfId="2088"/>
    <cellStyle name="40% - 着色 4 45" xfId="2094"/>
    <cellStyle name="40% - 着色 4 46" xfId="2100"/>
    <cellStyle name="40% - 着色 4 47" xfId="2104"/>
    <cellStyle name="40% - 着色 4 48" xfId="2108"/>
    <cellStyle name="40% - 着色 4 49" xfId="2112"/>
    <cellStyle name="40% - 着色 4 5" xfId="2113"/>
    <cellStyle name="40% - 着色 4 50" xfId="2095"/>
    <cellStyle name="40% - 着色 4 6" xfId="2114"/>
    <cellStyle name="40% - 着色 4 7" xfId="2115"/>
    <cellStyle name="40% - 着色 4 8" xfId="2116"/>
    <cellStyle name="40% - 着色 4 9" xfId="2117"/>
    <cellStyle name="40% - 着色 5" xfId="2118"/>
    <cellStyle name="40% - 着色 5 10" xfId="2119"/>
    <cellStyle name="40% - 着色 5 11" xfId="2120"/>
    <cellStyle name="40% - 着色 5 12" xfId="2121"/>
    <cellStyle name="40% - 着色 5 13" xfId="2122"/>
    <cellStyle name="40% - 着色 5 14" xfId="2123"/>
    <cellStyle name="40% - 着色 5 15" xfId="2124"/>
    <cellStyle name="40% - 着色 5 16" xfId="2126"/>
    <cellStyle name="40% - 着色 5 17" xfId="2128"/>
    <cellStyle name="40% - 着色 5 18" xfId="2130"/>
    <cellStyle name="40% - 着色 5 19" xfId="2132"/>
    <cellStyle name="40% - 着色 5 2" xfId="2134"/>
    <cellStyle name="40% - 着色 5 20" xfId="2125"/>
    <cellStyle name="40% - 着色 5 21" xfId="2127"/>
    <cellStyle name="40% - 着色 5 22" xfId="2129"/>
    <cellStyle name="40% - 着色 5 23" xfId="2131"/>
    <cellStyle name="40% - 着色 5 24" xfId="2133"/>
    <cellStyle name="40% - 着色 5 25" xfId="2135"/>
    <cellStyle name="40% - 着色 5 26" xfId="2137"/>
    <cellStyle name="40% - 着色 5 27" xfId="2139"/>
    <cellStyle name="40% - 着色 5 28" xfId="2141"/>
    <cellStyle name="40% - 着色 5 29" xfId="2143"/>
    <cellStyle name="40% - 着色 5 3" xfId="2145"/>
    <cellStyle name="40% - 着色 5 30" xfId="2136"/>
    <cellStyle name="40% - 着色 5 31" xfId="2138"/>
    <cellStyle name="40% - 着色 5 32" xfId="2140"/>
    <cellStyle name="40% - 着色 5 33" xfId="2142"/>
    <cellStyle name="40% - 着色 5 34" xfId="2144"/>
    <cellStyle name="40% - 着色 5 35" xfId="2146"/>
    <cellStyle name="40% - 着色 5 36" xfId="2148"/>
    <cellStyle name="40% - 着色 5 37" xfId="2150"/>
    <cellStyle name="40% - 着色 5 38" xfId="2152"/>
    <cellStyle name="40% - 着色 5 39" xfId="2154"/>
    <cellStyle name="40% - 着色 5 4" xfId="2156"/>
    <cellStyle name="40% - 着色 5 40" xfId="2147"/>
    <cellStyle name="40% - 着色 5 41" xfId="2149"/>
    <cellStyle name="40% - 着色 5 42" xfId="2151"/>
    <cellStyle name="40% - 着色 5 43" xfId="2153"/>
    <cellStyle name="40% - 着色 5 44" xfId="2155"/>
    <cellStyle name="40% - 着色 5 45" xfId="2157"/>
    <cellStyle name="40% - 着色 5 46" xfId="2159"/>
    <cellStyle name="40% - 着色 5 47" xfId="2160"/>
    <cellStyle name="40% - 着色 5 48" xfId="2161"/>
    <cellStyle name="40% - 着色 5 49" xfId="2162"/>
    <cellStyle name="40% - 着色 5 5" xfId="2164"/>
    <cellStyle name="40% - 着色 5 50" xfId="2158"/>
    <cellStyle name="40% - 着色 5 6" xfId="2165"/>
    <cellStyle name="40% - 着色 5 7" xfId="2166"/>
    <cellStyle name="40% - 着色 5 8" xfId="2167"/>
    <cellStyle name="40% - 着色 5 9" xfId="2168"/>
    <cellStyle name="40% - 着色 6" xfId="2169"/>
    <cellStyle name="40% - 着色 6 10" xfId="249"/>
    <cellStyle name="40% - 着色 6 11" xfId="257"/>
    <cellStyle name="40% - 着色 6 12" xfId="275"/>
    <cellStyle name="40% - 着色 6 13" xfId="283"/>
    <cellStyle name="40% - 着色 6 14" xfId="292"/>
    <cellStyle name="40% - 着色 6 15" xfId="301"/>
    <cellStyle name="40% - 着色 6 16" xfId="310"/>
    <cellStyle name="40% - 着色 6 17" xfId="41"/>
    <cellStyle name="40% - 着色 6 18" xfId="2171"/>
    <cellStyle name="40% - 着色 6 19" xfId="2174"/>
    <cellStyle name="40% - 着色 6 2" xfId="2177"/>
    <cellStyle name="40% - 着色 6 20" xfId="302"/>
    <cellStyle name="40% - 着色 6 21" xfId="311"/>
    <cellStyle name="40% - 着色 6 22" xfId="42"/>
    <cellStyle name="40% - 着色 6 23" xfId="2172"/>
    <cellStyle name="40% - 着色 6 24" xfId="2175"/>
    <cellStyle name="40% - 着色 6 25" xfId="2179"/>
    <cellStyle name="40% - 着色 6 26" xfId="2182"/>
    <cellStyle name="40% - 着色 6 27" xfId="2185"/>
    <cellStyle name="40% - 着色 6 28" xfId="2188"/>
    <cellStyle name="40% - 着色 6 29" xfId="2190"/>
    <cellStyle name="40% - 着色 6 3" xfId="2193"/>
    <cellStyle name="40% - 着色 6 30" xfId="2180"/>
    <cellStyle name="40% - 着色 6 31" xfId="2183"/>
    <cellStyle name="40% - 着色 6 32" xfId="2186"/>
    <cellStyle name="40% - 着色 6 33" xfId="2189"/>
    <cellStyle name="40% - 着色 6 34" xfId="2191"/>
    <cellStyle name="40% - 着色 6 35" xfId="2194"/>
    <cellStyle name="40% - 着色 6 36" xfId="2196"/>
    <cellStyle name="40% - 着色 6 37" xfId="2198"/>
    <cellStyle name="40% - 着色 6 38" xfId="2200"/>
    <cellStyle name="40% - 着色 6 39" xfId="2202"/>
    <cellStyle name="40% - 着色 6 4" xfId="2205"/>
    <cellStyle name="40% - 着色 6 40" xfId="2195"/>
    <cellStyle name="40% - 着色 6 41" xfId="2197"/>
    <cellStyle name="40% - 着色 6 42" xfId="2199"/>
    <cellStyle name="40% - 着色 6 43" xfId="2201"/>
    <cellStyle name="40% - 着色 6 44" xfId="2203"/>
    <cellStyle name="40% - 着色 6 45" xfId="2206"/>
    <cellStyle name="40% - 着色 6 46" xfId="2208"/>
    <cellStyle name="40% - 着色 6 47" xfId="2209"/>
    <cellStyle name="40% - 着色 6 48" xfId="2210"/>
    <cellStyle name="40% - 着色 6 49" xfId="2211"/>
    <cellStyle name="40% - 着色 6 5" xfId="2215"/>
    <cellStyle name="40% - 着色 6 50" xfId="2207"/>
    <cellStyle name="40% - 着色 6 6" xfId="2218"/>
    <cellStyle name="40% - 着色 6 7" xfId="2221"/>
    <cellStyle name="40% - 着色 6 8" xfId="2224"/>
    <cellStyle name="40% - 着色 6 9" xfId="2227"/>
    <cellStyle name="60% - Accent1" xfId="2230"/>
    <cellStyle name="60% - Accent2" xfId="2233"/>
    <cellStyle name="60% - Accent3" xfId="2236"/>
    <cellStyle name="60% - Accent4" xfId="2239"/>
    <cellStyle name="60% - Accent5" xfId="2242"/>
    <cellStyle name="60% - Accent6" xfId="2245"/>
    <cellStyle name="60% - 强调文字颜色 1 10" xfId="962"/>
    <cellStyle name="60% - 强调文字颜色 1 11" xfId="965"/>
    <cellStyle name="60% - 强调文字颜色 1 12" xfId="968"/>
    <cellStyle name="60% - 强调文字颜色 1 13" xfId="971"/>
    <cellStyle name="60% - 强调文字颜色 1 2" xfId="1559"/>
    <cellStyle name="60% - 强调文字颜色 1 2 10" xfId="2248"/>
    <cellStyle name="60% - 强调文字颜色 1 2 11" xfId="2251"/>
    <cellStyle name="60% - 强调文字颜色 1 2 12" xfId="2254"/>
    <cellStyle name="60% - 强调文字颜色 1 2 13" xfId="2257"/>
    <cellStyle name="60% - 强调文字颜色 1 2 14" xfId="2259"/>
    <cellStyle name="60% - 强调文字颜色 1 2 15" xfId="2261"/>
    <cellStyle name="60% - 强调文字颜色 1 2 16" xfId="2264"/>
    <cellStyle name="60% - 强调文字颜色 1 2 17" xfId="2267"/>
    <cellStyle name="60% - 强调文字颜色 1 2 18" xfId="2269"/>
    <cellStyle name="60% - 强调文字颜色 1 2 19" xfId="2271"/>
    <cellStyle name="60% - 强调文字颜色 1 2 2" xfId="246"/>
    <cellStyle name="60% - 强调文字颜色 1 2 20" xfId="2262"/>
    <cellStyle name="60% - 强调文字颜色 1 2 21" xfId="2265"/>
    <cellStyle name="60% - 强调文字颜色 1 2 22" xfId="2268"/>
    <cellStyle name="60% - 强调文字颜色 1 2 23" xfId="2270"/>
    <cellStyle name="60% - 强调文字颜色 1 2 24" xfId="2272"/>
    <cellStyle name="60% - 强调文字颜色 1 2 25" xfId="2273"/>
    <cellStyle name="60% - 强调文字颜色 1 2 26" xfId="2275"/>
    <cellStyle name="60% - 强调文字颜色 1 2 27" xfId="2277"/>
    <cellStyle name="60% - 强调文字颜色 1 2 28" xfId="2279"/>
    <cellStyle name="60% - 强调文字颜色 1 2 29" xfId="2281"/>
    <cellStyle name="60% - 强调文字颜色 1 2 3" xfId="254"/>
    <cellStyle name="60% - 强调文字颜色 1 2 30" xfId="2274"/>
    <cellStyle name="60% - 强调文字颜色 1 2 31" xfId="2276"/>
    <cellStyle name="60% - 强调文字颜色 1 2 32" xfId="2278"/>
    <cellStyle name="60% - 强调文字颜色 1 2 33" xfId="2280"/>
    <cellStyle name="60% - 强调文字颜色 1 2 34" xfId="2282"/>
    <cellStyle name="60% - 强调文字颜色 1 2 35" xfId="2283"/>
    <cellStyle name="60% - 强调文字颜色 1 2 36" xfId="2285"/>
    <cellStyle name="60% - 强调文字颜色 1 2 37" xfId="2287"/>
    <cellStyle name="60% - 强调文字颜色 1 2 38" xfId="2289"/>
    <cellStyle name="60% - 强调文字颜色 1 2 39" xfId="2291"/>
    <cellStyle name="60% - 强调文字颜色 1 2 4" xfId="262"/>
    <cellStyle name="60% - 强调文字颜色 1 2 40" xfId="2284"/>
    <cellStyle name="60% - 强调文字颜色 1 2 41" xfId="2286"/>
    <cellStyle name="60% - 强调文字颜色 1 2 42" xfId="2288"/>
    <cellStyle name="60% - 强调文字颜色 1 2 43" xfId="2290"/>
    <cellStyle name="60% - 强调文字颜色 1 2 44" xfId="2292"/>
    <cellStyle name="60% - 强调文字颜色 1 2 45" xfId="2293"/>
    <cellStyle name="60% - 强调文字颜色 1 2 46" xfId="2295"/>
    <cellStyle name="60% - 强调文字颜色 1 2 47" xfId="2297"/>
    <cellStyle name="60% - 强调文字颜色 1 2 48" xfId="2299"/>
    <cellStyle name="60% - 强调文字颜色 1 2 49" xfId="2301"/>
    <cellStyle name="60% - 强调文字颜色 1 2 5" xfId="280"/>
    <cellStyle name="60% - 强调文字颜色 1 2 50" xfId="2294"/>
    <cellStyle name="60% - 强调文字颜色 1 2 51" xfId="2296"/>
    <cellStyle name="60% - 强调文字颜色 1 2 52" xfId="2298"/>
    <cellStyle name="60% - 强调文字颜色 1 2 53" xfId="2300"/>
    <cellStyle name="60% - 强调文字颜色 1 2 54" xfId="2302"/>
    <cellStyle name="60% - 强调文字颜色 1 2 6" xfId="288"/>
    <cellStyle name="60% - 强调文字颜色 1 2 7" xfId="297"/>
    <cellStyle name="60% - 强调文字颜色 1 2 8" xfId="305"/>
    <cellStyle name="60% - 强调文字颜色 1 2 9" xfId="314"/>
    <cellStyle name="60% - 强调文字颜色 1 3" xfId="138"/>
    <cellStyle name="60% - 强调文字颜色 1 4" xfId="157"/>
    <cellStyle name="60% - 强调文字颜色 1 5" xfId="115"/>
    <cellStyle name="60% - 强调文字颜色 1 6" xfId="124"/>
    <cellStyle name="60% - 强调文字颜色 1 7" xfId="131"/>
    <cellStyle name="60% - 强调文字颜色 1 8" xfId="160"/>
    <cellStyle name="60% - 强调文字颜色 1 9" xfId="165"/>
    <cellStyle name="60% - 强调文字颜色 2 10" xfId="1026"/>
    <cellStyle name="60% - 强调文字颜色 2 11" xfId="1029"/>
    <cellStyle name="60% - 强调文字颜色 2 12" xfId="1033"/>
    <cellStyle name="60% - 强调文字颜色 2 13" xfId="1037"/>
    <cellStyle name="60% - 强调文字颜色 2 2" xfId="309"/>
    <cellStyle name="60% - 强调文字颜色 2 2 10" xfId="1244"/>
    <cellStyle name="60% - 强调文字颜色 2 2 11" xfId="1246"/>
    <cellStyle name="60% - 强调文字颜色 2 2 12" xfId="1248"/>
    <cellStyle name="60% - 强调文字颜色 2 2 13" xfId="2303"/>
    <cellStyle name="60% - 强调文字颜色 2 2 14" xfId="2304"/>
    <cellStyle name="60% - 强调文字颜色 2 2 15" xfId="2305"/>
    <cellStyle name="60% - 强调文字颜色 2 2 16" xfId="2307"/>
    <cellStyle name="60% - 强调文字颜色 2 2 17" xfId="2309"/>
    <cellStyle name="60% - 强调文字颜色 2 2 18" xfId="2311"/>
    <cellStyle name="60% - 强调文字颜色 2 2 19" xfId="2313"/>
    <cellStyle name="60% - 强调文字颜色 2 2 2" xfId="51"/>
    <cellStyle name="60% - 强调文字颜色 2 2 20" xfId="2306"/>
    <cellStyle name="60% - 强调文字颜色 2 2 21" xfId="2308"/>
    <cellStyle name="60% - 强调文字颜色 2 2 22" xfId="2310"/>
    <cellStyle name="60% - 强调文字颜色 2 2 23" xfId="2312"/>
    <cellStyle name="60% - 强调文字颜色 2 2 24" xfId="2314"/>
    <cellStyle name="60% - 强调文字颜色 2 2 25" xfId="2315"/>
    <cellStyle name="60% - 强调文字颜色 2 2 26" xfId="2317"/>
    <cellStyle name="60% - 强调文字颜色 2 2 27" xfId="2319"/>
    <cellStyle name="60% - 强调文字颜色 2 2 28" xfId="2321"/>
    <cellStyle name="60% - 强调文字颜色 2 2 29" xfId="2323"/>
    <cellStyle name="60% - 强调文字颜色 2 2 3" xfId="2326"/>
    <cellStyle name="60% - 强调文字颜色 2 2 30" xfId="2316"/>
    <cellStyle name="60% - 强调文字颜色 2 2 31" xfId="2318"/>
    <cellStyle name="60% - 强调文字颜色 2 2 32" xfId="2320"/>
    <cellStyle name="60% - 强调文字颜色 2 2 33" xfId="2322"/>
    <cellStyle name="60% - 强调文字颜色 2 2 34" xfId="2324"/>
    <cellStyle name="60% - 强调文字颜色 2 2 35" xfId="2327"/>
    <cellStyle name="60% - 强调文字颜色 2 2 36" xfId="2329"/>
    <cellStyle name="60% - 强调文字颜色 2 2 37" xfId="2331"/>
    <cellStyle name="60% - 强调文字颜色 2 2 38" xfId="2333"/>
    <cellStyle name="60% - 强调文字颜色 2 2 39" xfId="2335"/>
    <cellStyle name="60% - 强调文字颜色 2 2 4" xfId="2338"/>
    <cellStyle name="60% - 强调文字颜色 2 2 40" xfId="2328"/>
    <cellStyle name="60% - 强调文字颜色 2 2 41" xfId="2330"/>
    <cellStyle name="60% - 强调文字颜色 2 2 42" xfId="2332"/>
    <cellStyle name="60% - 强调文字颜色 2 2 43" xfId="2334"/>
    <cellStyle name="60% - 强调文字颜色 2 2 44" xfId="2336"/>
    <cellStyle name="60% - 强调文字颜色 2 2 45" xfId="1271"/>
    <cellStyle name="60% - 强调文字颜色 2 2 46" xfId="1287"/>
    <cellStyle name="60% - 强调文字颜色 2 2 47" xfId="1302"/>
    <cellStyle name="60% - 强调文字颜色 2 2 48" xfId="1321"/>
    <cellStyle name="60% - 强调文字颜色 2 2 49" xfId="1324"/>
    <cellStyle name="60% - 强调文字颜色 2 2 5" xfId="2340"/>
    <cellStyle name="60% - 强调文字颜色 2 2 50" xfId="1272"/>
    <cellStyle name="60% - 强调文字颜色 2 2 51" xfId="1288"/>
    <cellStyle name="60% - 强调文字颜色 2 2 52" xfId="1303"/>
    <cellStyle name="60% - 强调文字颜色 2 2 53" xfId="1322"/>
    <cellStyle name="60% - 强调文字颜色 2 2 54" xfId="1325"/>
    <cellStyle name="60% - 强调文字颜色 2 2 6" xfId="2342"/>
    <cellStyle name="60% - 强调文字颜色 2 2 7" xfId="1359"/>
    <cellStyle name="60% - 强调文字颜色 2 2 8" xfId="1381"/>
    <cellStyle name="60% - 强调文字颜色 2 2 9" xfId="1405"/>
    <cellStyle name="60% - 强调文字颜色 2 3" xfId="40"/>
    <cellStyle name="60% - 强调文字颜色 2 4" xfId="2170"/>
    <cellStyle name="60% - 强调文字颜色 2 5" xfId="2173"/>
    <cellStyle name="60% - 强调文字颜色 2 6" xfId="2178"/>
    <cellStyle name="60% - 强调文字颜色 2 7" xfId="2181"/>
    <cellStyle name="60% - 强调文字颜色 2 8" xfId="2184"/>
    <cellStyle name="60% - 强调文字颜色 2 9" xfId="2187"/>
    <cellStyle name="60% - 强调文字颜色 3 10" xfId="127"/>
    <cellStyle name="60% - 强调文字颜色 3 11" xfId="1104"/>
    <cellStyle name="60% - 强调文字颜色 3 12" xfId="168"/>
    <cellStyle name="60% - 强调文字颜色 3 13" xfId="26"/>
    <cellStyle name="60% - 强调文字颜色 3 2" xfId="2343"/>
    <cellStyle name="60% - 强调文字颜色 3 2 10" xfId="2344"/>
    <cellStyle name="60% - 强调文字颜色 3 2 11" xfId="2345"/>
    <cellStyle name="60% - 强调文字颜色 3 2 12" xfId="2346"/>
    <cellStyle name="60% - 强调文字颜色 3 2 13" xfId="2347"/>
    <cellStyle name="60% - 强调文字颜色 3 2 14" xfId="2348"/>
    <cellStyle name="60% - 强调文字颜色 3 2 15" xfId="2349"/>
    <cellStyle name="60% - 强调文字颜色 3 2 16" xfId="2351"/>
    <cellStyle name="60% - 强调文字颜色 3 2 17" xfId="2354"/>
    <cellStyle name="60% - 强调文字颜色 3 2 18" xfId="2357"/>
    <cellStyle name="60% - 强调文字颜色 3 2 19" xfId="2360"/>
    <cellStyle name="60% - 强调文字颜色 3 2 2" xfId="1178"/>
    <cellStyle name="60% - 强调文字颜色 3 2 20" xfId="2350"/>
    <cellStyle name="60% - 强调文字颜色 3 2 21" xfId="2352"/>
    <cellStyle name="60% - 强调文字颜色 3 2 22" xfId="2355"/>
    <cellStyle name="60% - 强调文字颜色 3 2 23" xfId="2358"/>
    <cellStyle name="60% - 强调文字颜色 3 2 24" xfId="2361"/>
    <cellStyle name="60% - 强调文字颜色 3 2 25" xfId="2363"/>
    <cellStyle name="60% - 强调文字颜色 3 2 26" xfId="2366"/>
    <cellStyle name="60% - 强调文字颜色 3 2 27" xfId="1642"/>
    <cellStyle name="60% - 强调文字颜色 3 2 28" xfId="1656"/>
    <cellStyle name="60% - 强调文字颜色 3 2 29" xfId="1671"/>
    <cellStyle name="60% - 强调文字颜色 3 2 3" xfId="1181"/>
    <cellStyle name="60% - 强调文字颜色 3 2 30" xfId="2364"/>
    <cellStyle name="60% - 强调文字颜色 3 2 31" xfId="2367"/>
    <cellStyle name="60% - 强调文字颜色 3 2 32" xfId="1643"/>
    <cellStyle name="60% - 强调文字颜色 3 2 33" xfId="1657"/>
    <cellStyle name="60% - 强调文字颜色 3 2 34" xfId="1672"/>
    <cellStyle name="60% - 强调文字颜色 3 2 35" xfId="1685"/>
    <cellStyle name="60% - 强调文字颜色 3 2 36" xfId="1689"/>
    <cellStyle name="60% - 强调文字颜色 3 2 37" xfId="601"/>
    <cellStyle name="60% - 强调文字颜色 3 2 38" xfId="621"/>
    <cellStyle name="60% - 强调文字颜色 3 2 39" xfId="641"/>
    <cellStyle name="60% - 强调文字颜色 3 2 4" xfId="1184"/>
    <cellStyle name="60% - 强调文字颜色 3 2 40" xfId="1686"/>
    <cellStyle name="60% - 强调文字颜色 3 2 41" xfId="1690"/>
    <cellStyle name="60% - 强调文字颜色 3 2 42" xfId="602"/>
    <cellStyle name="60% - 强调文字颜色 3 2 43" xfId="622"/>
    <cellStyle name="60% - 强调文字颜色 3 2 44" xfId="642"/>
    <cellStyle name="60% - 强调文字颜色 3 2 45" xfId="655"/>
    <cellStyle name="60% - 强调文字颜色 3 2 46" xfId="660"/>
    <cellStyle name="60% - 强调文字颜色 3 2 47" xfId="487"/>
    <cellStyle name="60% - 强调文字颜色 3 2 48" xfId="566"/>
    <cellStyle name="60% - 强调文字颜色 3 2 49" xfId="572"/>
    <cellStyle name="60% - 强调文字颜色 3 2 5" xfId="1187"/>
    <cellStyle name="60% - 强调文字颜色 3 2 50" xfId="656"/>
    <cellStyle name="60% - 强调文字颜色 3 2 51" xfId="661"/>
    <cellStyle name="60% - 强调文字颜色 3 2 52" xfId="488"/>
    <cellStyle name="60% - 强调文字颜色 3 2 53" xfId="567"/>
    <cellStyle name="60% - 强调文字颜色 3 2 54" xfId="573"/>
    <cellStyle name="60% - 强调文字颜色 3 2 6" xfId="1191"/>
    <cellStyle name="60% - 强调文字颜色 3 2 7" xfId="1195"/>
    <cellStyle name="60% - 强调文字颜色 3 2 8" xfId="1201"/>
    <cellStyle name="60% - 强调文字颜色 3 2 9" xfId="1207"/>
    <cellStyle name="60% - 强调文字颜色 3 3" xfId="2368"/>
    <cellStyle name="60% - 强调文字颜色 3 4" xfId="2369"/>
    <cellStyle name="60% - 强调文字颜色 3 5" xfId="2370"/>
    <cellStyle name="60% - 强调文字颜色 3 6" xfId="2371"/>
    <cellStyle name="60% - 强调文字颜色 3 7" xfId="2372"/>
    <cellStyle name="60% - 强调文字颜色 3 8" xfId="2373"/>
    <cellStyle name="60% - 强调文字颜色 3 9" xfId="2374"/>
    <cellStyle name="60% - 强调文字颜色 4 10" xfId="1149"/>
    <cellStyle name="60% - 强调文字颜色 4 11" xfId="1152"/>
    <cellStyle name="60% - 强调文字颜色 4 12" xfId="468"/>
    <cellStyle name="60% - 强调文字颜色 4 13" xfId="473"/>
    <cellStyle name="60% - 强调文字颜色 4 2" xfId="2375"/>
    <cellStyle name="60% - 强调文字颜色 4 2 10" xfId="2376"/>
    <cellStyle name="60% - 强调文字颜色 4 2 11" xfId="2377"/>
    <cellStyle name="60% - 强调文字颜色 4 2 12" xfId="2378"/>
    <cellStyle name="60% - 强调文字颜色 4 2 13" xfId="2379"/>
    <cellStyle name="60% - 强调文字颜色 4 2 14" xfId="2380"/>
    <cellStyle name="60% - 强调文字颜色 4 2 15" xfId="2381"/>
    <cellStyle name="60% - 强调文字颜色 4 2 16" xfId="2383"/>
    <cellStyle name="60% - 强调文字颜色 4 2 17" xfId="2385"/>
    <cellStyle name="60% - 强调文字颜色 4 2 18" xfId="2387"/>
    <cellStyle name="60% - 强调文字颜色 4 2 19" xfId="2389"/>
    <cellStyle name="60% - 强调文字颜色 4 2 2" xfId="1843"/>
    <cellStyle name="60% - 强调文字颜色 4 2 20" xfId="2382"/>
    <cellStyle name="60% - 强调文字颜色 4 2 21" xfId="2384"/>
    <cellStyle name="60% - 强调文字颜色 4 2 22" xfId="2386"/>
    <cellStyle name="60% - 强调文字颜色 4 2 23" xfId="2388"/>
    <cellStyle name="60% - 强调文字颜色 4 2 24" xfId="2390"/>
    <cellStyle name="60% - 强调文字颜色 4 2 25" xfId="2391"/>
    <cellStyle name="60% - 强调文字颜色 4 2 26" xfId="2393"/>
    <cellStyle name="60% - 强调文字颜色 4 2 27" xfId="2395"/>
    <cellStyle name="60% - 强调文字颜色 4 2 28" xfId="2397"/>
    <cellStyle name="60% - 强调文字颜色 4 2 29" xfId="2399"/>
    <cellStyle name="60% - 强调文字颜色 4 2 3" xfId="1845"/>
    <cellStyle name="60% - 强调文字颜色 4 2 30" xfId="2392"/>
    <cellStyle name="60% - 强调文字颜色 4 2 31" xfId="2394"/>
    <cellStyle name="60% - 强调文字颜色 4 2 32" xfId="2396"/>
    <cellStyle name="60% - 强调文字颜色 4 2 33" xfId="2398"/>
    <cellStyle name="60% - 强调文字颜色 4 2 34" xfId="2400"/>
    <cellStyle name="60% - 强调文字颜色 4 2 35" xfId="2401"/>
    <cellStyle name="60% - 强调文字颜色 4 2 36" xfId="2403"/>
    <cellStyle name="60% - 强调文字颜色 4 2 37" xfId="2405"/>
    <cellStyle name="60% - 强调文字颜色 4 2 38" xfId="2407"/>
    <cellStyle name="60% - 强调文字颜色 4 2 39" xfId="2410"/>
    <cellStyle name="60% - 强调文字颜色 4 2 4" xfId="1847"/>
    <cellStyle name="60% - 强调文字颜色 4 2 40" xfId="2402"/>
    <cellStyle name="60% - 强调文字颜色 4 2 41" xfId="2404"/>
    <cellStyle name="60% - 强调文字颜色 4 2 42" xfId="2406"/>
    <cellStyle name="60% - 强调文字颜色 4 2 43" xfId="2408"/>
    <cellStyle name="60% - 强调文字颜色 4 2 44" xfId="2411"/>
    <cellStyle name="60% - 强调文字颜色 4 2 45" xfId="2412"/>
    <cellStyle name="60% - 强调文字颜色 4 2 46" xfId="2414"/>
    <cellStyle name="60% - 强调文字颜色 4 2 47" xfId="2416"/>
    <cellStyle name="60% - 强调文字颜色 4 2 48" xfId="2418"/>
    <cellStyle name="60% - 强调文字颜色 4 2 49" xfId="2420"/>
    <cellStyle name="60% - 强调文字颜色 4 2 5" xfId="1849"/>
    <cellStyle name="60% - 强调文字颜色 4 2 50" xfId="2413"/>
    <cellStyle name="60% - 强调文字颜色 4 2 51" xfId="2415"/>
    <cellStyle name="60% - 强调文字颜色 4 2 52" xfId="2417"/>
    <cellStyle name="60% - 强调文字颜色 4 2 53" xfId="2419"/>
    <cellStyle name="60% - 强调文字颜色 4 2 54" xfId="2421"/>
    <cellStyle name="60% - 强调文字颜色 4 2 6" xfId="1851"/>
    <cellStyle name="60% - 强调文字颜色 4 2 7" xfId="1585"/>
    <cellStyle name="60% - 强调文字颜色 4 2 8" xfId="1598"/>
    <cellStyle name="60% - 强调文字颜色 4 2 9" xfId="1611"/>
    <cellStyle name="60% - 强调文字颜色 4 3" xfId="2422"/>
    <cellStyle name="60% - 强调文字颜色 4 4" xfId="2423"/>
    <cellStyle name="60% - 强调文字颜色 4 5" xfId="2424"/>
    <cellStyle name="60% - 强调文字颜色 4 6" xfId="2425"/>
    <cellStyle name="60% - 强调文字颜色 4 7" xfId="2426"/>
    <cellStyle name="60% - 强调文字颜色 4 8" xfId="2428"/>
    <cellStyle name="60% - 强调文字颜色 4 9" xfId="2429"/>
    <cellStyle name="60% - 强调文字颜色 5 10" xfId="226"/>
    <cellStyle name="60% - 强调文字颜色 5 11" xfId="267"/>
    <cellStyle name="60% - 强调文字颜色 5 12" xfId="319"/>
    <cellStyle name="60% - 强调文字颜色 5 13" xfId="341"/>
    <cellStyle name="60% - 强调文字颜色 5 2" xfId="2432"/>
    <cellStyle name="60% - 强调文字颜色 5 2 10" xfId="2433"/>
    <cellStyle name="60% - 强调文字颜色 5 2 11" xfId="2434"/>
    <cellStyle name="60% - 强调文字颜色 5 2 12" xfId="2435"/>
    <cellStyle name="60% - 强调文字颜色 5 2 13" xfId="2436"/>
    <cellStyle name="60% - 强调文字颜色 5 2 14" xfId="2437"/>
    <cellStyle name="60% - 强调文字颜色 5 2 15" xfId="2438"/>
    <cellStyle name="60% - 强调文字颜色 5 2 16" xfId="2440"/>
    <cellStyle name="60% - 强调文字颜色 5 2 17" xfId="2442"/>
    <cellStyle name="60% - 强调文字颜色 5 2 18" xfId="2444"/>
    <cellStyle name="60% - 强调文字颜色 5 2 19" xfId="2446"/>
    <cellStyle name="60% - 强调文字颜色 5 2 2" xfId="2353"/>
    <cellStyle name="60% - 强调文字颜色 5 2 20" xfId="2439"/>
    <cellStyle name="60% - 强调文字颜色 5 2 21" xfId="2441"/>
    <cellStyle name="60% - 强调文字颜色 5 2 22" xfId="2443"/>
    <cellStyle name="60% - 强调文字颜色 5 2 23" xfId="2445"/>
    <cellStyle name="60% - 强调文字颜色 5 2 24" xfId="2447"/>
    <cellStyle name="60% - 强调文字颜色 5 2 25" xfId="2448"/>
    <cellStyle name="60% - 强调文字颜色 5 2 26" xfId="2450"/>
    <cellStyle name="60% - 强调文字颜色 5 2 27" xfId="2452"/>
    <cellStyle name="60% - 强调文字颜色 5 2 28" xfId="2454"/>
    <cellStyle name="60% - 强调文字颜色 5 2 29" xfId="2456"/>
    <cellStyle name="60% - 强调文字颜色 5 2 3" xfId="2356"/>
    <cellStyle name="60% - 强调文字颜色 5 2 30" xfId="2449"/>
    <cellStyle name="60% - 强调文字颜色 5 2 31" xfId="2451"/>
    <cellStyle name="60% - 强调文字颜色 5 2 32" xfId="2453"/>
    <cellStyle name="60% - 强调文字颜色 5 2 33" xfId="2455"/>
    <cellStyle name="60% - 强调文字颜色 5 2 34" xfId="2457"/>
    <cellStyle name="60% - 强调文字颜色 5 2 35" xfId="2458"/>
    <cellStyle name="60% - 强调文字颜色 5 2 36" xfId="2460"/>
    <cellStyle name="60% - 强调文字颜色 5 2 37" xfId="2462"/>
    <cellStyle name="60% - 强调文字颜色 5 2 38" xfId="2464"/>
    <cellStyle name="60% - 强调文字颜色 5 2 39" xfId="2467"/>
    <cellStyle name="60% - 强调文字颜色 5 2 4" xfId="2359"/>
    <cellStyle name="60% - 强调文字颜色 5 2 40" xfId="2459"/>
    <cellStyle name="60% - 强调文字颜色 5 2 41" xfId="2461"/>
    <cellStyle name="60% - 强调文字颜色 5 2 42" xfId="2463"/>
    <cellStyle name="60% - 强调文字颜色 5 2 43" xfId="2465"/>
    <cellStyle name="60% - 强调文字颜色 5 2 44" xfId="2468"/>
    <cellStyle name="60% - 强调文字颜色 5 2 45" xfId="2469"/>
    <cellStyle name="60% - 强调文字颜色 5 2 46" xfId="2471"/>
    <cellStyle name="60% - 强调文字颜色 5 2 47" xfId="2473"/>
    <cellStyle name="60% - 强调文字颜色 5 2 48" xfId="2475"/>
    <cellStyle name="60% - 强调文字颜色 5 2 49" xfId="2477"/>
    <cellStyle name="60% - 强调文字颜色 5 2 5" xfId="2362"/>
    <cellStyle name="60% - 强调文字颜色 5 2 50" xfId="2470"/>
    <cellStyle name="60% - 强调文字颜色 5 2 51" xfId="2472"/>
    <cellStyle name="60% - 强调文字颜色 5 2 52" xfId="2474"/>
    <cellStyle name="60% - 强调文字颜色 5 2 53" xfId="2476"/>
    <cellStyle name="60% - 强调文字颜色 5 2 54" xfId="2478"/>
    <cellStyle name="60% - 强调文字颜色 5 2 6" xfId="2365"/>
    <cellStyle name="60% - 强调文字颜色 5 2 7" xfId="1641"/>
    <cellStyle name="60% - 强调文字颜色 5 2 8" xfId="1655"/>
    <cellStyle name="60% - 强调文字颜色 5 2 9" xfId="1670"/>
    <cellStyle name="60% - 强调文字颜色 5 3" xfId="2481"/>
    <cellStyle name="60% - 强调文字颜色 5 4" xfId="2484"/>
    <cellStyle name="60% - 强调文字颜色 5 5" xfId="2487"/>
    <cellStyle name="60% - 强调文字颜色 5 6" xfId="2490"/>
    <cellStyle name="60% - 强调文字颜色 5 7" xfId="2493"/>
    <cellStyle name="60% - 强调文字颜色 5 8" xfId="2497"/>
    <cellStyle name="60% - 强调文字颜色 5 9" xfId="2500"/>
    <cellStyle name="60% - 强调文字颜色 6 10" xfId="1278"/>
    <cellStyle name="60% - 强调文字颜色 6 11" xfId="1283"/>
    <cellStyle name="60% - 强调文字颜色 6 12" xfId="669"/>
    <cellStyle name="60% - 强调文字颜色 6 13" xfId="676"/>
    <cellStyle name="60% - 强调文字颜色 6 2" xfId="2501"/>
    <cellStyle name="60% - 强调文字颜色 6 2 10" xfId="2503"/>
    <cellStyle name="60% - 强调文字颜色 6 2 11" xfId="2505"/>
    <cellStyle name="60% - 强调文字颜色 6 2 12" xfId="2508"/>
    <cellStyle name="60% - 强调文字颜色 6 2 13" xfId="2511"/>
    <cellStyle name="60% - 强调文字颜色 6 2 14" xfId="2514"/>
    <cellStyle name="60% - 强调文字颜色 6 2 15" xfId="2518"/>
    <cellStyle name="60% - 强调文字颜色 6 2 16" xfId="2522"/>
    <cellStyle name="60% - 强调文字颜色 6 2 17" xfId="2526"/>
    <cellStyle name="60% - 强调文字颜色 6 2 18" xfId="2530"/>
    <cellStyle name="60% - 强调文字颜色 6 2 19" xfId="2534"/>
    <cellStyle name="60% - 强调文字颜色 6 2 2" xfId="2538"/>
    <cellStyle name="60% - 强调文字颜色 6 2 20" xfId="2519"/>
    <cellStyle name="60% - 强调文字颜色 6 2 21" xfId="2523"/>
    <cellStyle name="60% - 强调文字颜色 6 2 22" xfId="2527"/>
    <cellStyle name="60% - 强调文字颜色 6 2 23" xfId="2531"/>
    <cellStyle name="60% - 强调文字颜色 6 2 24" xfId="2535"/>
    <cellStyle name="60% - 强调文字颜色 6 2 25" xfId="2542"/>
    <cellStyle name="60% - 强调文字颜色 6 2 26" xfId="2546"/>
    <cellStyle name="60% - 强调文字颜色 6 2 27" xfId="2550"/>
    <cellStyle name="60% - 强调文字颜色 6 2 28" xfId="2554"/>
    <cellStyle name="60% - 强调文字颜色 6 2 29" xfId="2558"/>
    <cellStyle name="60% - 强调文字颜色 6 2 3" xfId="2562"/>
    <cellStyle name="60% - 强调文字颜色 6 2 30" xfId="2543"/>
    <cellStyle name="60% - 强调文字颜色 6 2 31" xfId="2547"/>
    <cellStyle name="60% - 强调文字颜色 6 2 32" xfId="2551"/>
    <cellStyle name="60% - 强调文字颜色 6 2 33" xfId="2555"/>
    <cellStyle name="60% - 强调文字颜色 6 2 34" xfId="2559"/>
    <cellStyle name="60% - 强调文字颜色 6 2 35" xfId="2566"/>
    <cellStyle name="60% - 强调文字颜色 6 2 36" xfId="2570"/>
    <cellStyle name="60% - 强调文字颜色 6 2 37" xfId="2574"/>
    <cellStyle name="60% - 强调文字颜色 6 2 38" xfId="2577"/>
    <cellStyle name="60% - 强调文字颜色 6 2 39" xfId="2581"/>
    <cellStyle name="60% - 强调文字颜色 6 2 4" xfId="2585"/>
    <cellStyle name="60% - 强调文字颜色 6 2 40" xfId="2567"/>
    <cellStyle name="60% - 强调文字颜色 6 2 41" xfId="2571"/>
    <cellStyle name="60% - 强调文字颜色 6 2 42" xfId="2575"/>
    <cellStyle name="60% - 强调文字颜色 6 2 43" xfId="2578"/>
    <cellStyle name="60% - 强调文字颜色 6 2 44" xfId="2582"/>
    <cellStyle name="60% - 强调文字颜色 6 2 45" xfId="2589"/>
    <cellStyle name="60% - 强调文字颜色 6 2 46" xfId="2592"/>
    <cellStyle name="60% - 强调文字颜色 6 2 47" xfId="2594"/>
    <cellStyle name="60% - 强调文字颜色 6 2 48" xfId="2596"/>
    <cellStyle name="60% - 强调文字颜色 6 2 49" xfId="2598"/>
    <cellStyle name="60% - 强调文字颜色 6 2 5" xfId="2602"/>
    <cellStyle name="60% - 强调文字颜色 6 2 50" xfId="2590"/>
    <cellStyle name="60% - 强调文字颜色 6 2 51" xfId="2593"/>
    <cellStyle name="60% - 强调文字颜色 6 2 52" xfId="2595"/>
    <cellStyle name="60% - 强调文字颜色 6 2 53" xfId="2597"/>
    <cellStyle name="60% - 强调文字颜色 6 2 54" xfId="2599"/>
    <cellStyle name="60% - 强调文字颜色 6 2 6" xfId="2607"/>
    <cellStyle name="60% - 强调文字颜色 6 2 7" xfId="1720"/>
    <cellStyle name="60% - 强调文字颜色 6 2 8" xfId="1740"/>
    <cellStyle name="60% - 强调文字颜色 6 2 9" xfId="1756"/>
    <cellStyle name="60% - 强调文字颜色 6 3" xfId="2610"/>
    <cellStyle name="60% - 强调文字颜色 6 4" xfId="2611"/>
    <cellStyle name="60% - 强调文字颜色 6 5" xfId="2612"/>
    <cellStyle name="60% - 强调文字颜色 6 6" xfId="2613"/>
    <cellStyle name="60% - 强调文字颜色 6 7" xfId="2614"/>
    <cellStyle name="60% - 强调文字颜色 6 8" xfId="2616"/>
    <cellStyle name="60% - 强调文字颜色 6 9" xfId="2617"/>
    <cellStyle name="60% - 着色 1" xfId="2618"/>
    <cellStyle name="60% - 着色 1 10" xfId="2621"/>
    <cellStyle name="60% - 着色 1 11" xfId="2624"/>
    <cellStyle name="60% - 着色 1 12" xfId="2627"/>
    <cellStyle name="60% - 着色 1 13" xfId="2539"/>
    <cellStyle name="60% - 着色 1 14" xfId="2563"/>
    <cellStyle name="60% - 着色 1 15" xfId="2586"/>
    <cellStyle name="60% - 着色 1 16" xfId="2603"/>
    <cellStyle name="60% - 着色 1 17" xfId="2608"/>
    <cellStyle name="60% - 着色 1 18" xfId="1721"/>
    <cellStyle name="60% - 着色 1 19" xfId="1741"/>
    <cellStyle name="60% - 着色 1 2" xfId="1974"/>
    <cellStyle name="60% - 着色 1 20" xfId="2587"/>
    <cellStyle name="60% - 着色 1 21" xfId="2604"/>
    <cellStyle name="60% - 着色 1 22" xfId="2609"/>
    <cellStyle name="60% - 着色 1 23" xfId="1722"/>
    <cellStyle name="60% - 着色 1 24" xfId="1742"/>
    <cellStyle name="60% - 着色 1 25" xfId="1757"/>
    <cellStyle name="60% - 着色 1 26" xfId="1771"/>
    <cellStyle name="60% - 着色 1 27" xfId="1775"/>
    <cellStyle name="60% - 着色 1 28" xfId="707"/>
    <cellStyle name="60% - 着色 1 29" xfId="721"/>
    <cellStyle name="60% - 着色 1 3" xfId="1978"/>
    <cellStyle name="60% - 着色 1 30" xfId="1758"/>
    <cellStyle name="60% - 着色 1 31" xfId="1772"/>
    <cellStyle name="60% - 着色 1 32" xfId="1776"/>
    <cellStyle name="60% - 着色 1 33" xfId="708"/>
    <cellStyle name="60% - 着色 1 34" xfId="722"/>
    <cellStyle name="60% - 着色 1 35" xfId="737"/>
    <cellStyle name="60% - 着色 1 36" xfId="754"/>
    <cellStyle name="60% - 着色 1 37" xfId="759"/>
    <cellStyle name="60% - 着色 1 38" xfId="764"/>
    <cellStyle name="60% - 着色 1 39" xfId="770"/>
    <cellStyle name="60% - 着色 1 4" xfId="1981"/>
    <cellStyle name="60% - 着色 1 40" xfId="738"/>
    <cellStyle name="60% - 着色 1 41" xfId="755"/>
    <cellStyle name="60% - 着色 1 42" xfId="760"/>
    <cellStyle name="60% - 着色 1 43" xfId="765"/>
    <cellStyle name="60% - 着色 1 44" xfId="771"/>
    <cellStyle name="60% - 着色 1 45" xfId="775"/>
    <cellStyle name="60% - 着色 1 46" xfId="2630"/>
    <cellStyle name="60% - 着色 1 47" xfId="2633"/>
    <cellStyle name="60% - 着色 1 48" xfId="2636"/>
    <cellStyle name="60% - 着色 1 49" xfId="2639"/>
    <cellStyle name="60% - 着色 1 5" xfId="1984"/>
    <cellStyle name="60% - 着色 1 50" xfId="776"/>
    <cellStyle name="60% - 着色 1 6" xfId="1987"/>
    <cellStyle name="60% - 着色 1 7" xfId="1990"/>
    <cellStyle name="60% - 着色 1 8" xfId="1994"/>
    <cellStyle name="60% - 着色 1 9" xfId="1997"/>
    <cellStyle name="60% - 着色 2" xfId="2640"/>
    <cellStyle name="60% - 着色 2 10" xfId="2641"/>
    <cellStyle name="60% - 着色 2 11" xfId="2642"/>
    <cellStyle name="60% - 着色 2 12" xfId="2643"/>
    <cellStyle name="60% - 着色 2 13" xfId="2644"/>
    <cellStyle name="60% - 着色 2 14" xfId="2645"/>
    <cellStyle name="60% - 着色 2 15" xfId="2646"/>
    <cellStyle name="60% - 着色 2 16" xfId="2648"/>
    <cellStyle name="60% - 着色 2 17" xfId="2650"/>
    <cellStyle name="60% - 着色 2 18" xfId="2652"/>
    <cellStyle name="60% - 着色 2 19" xfId="2654"/>
    <cellStyle name="60% - 着色 2 2" xfId="2657"/>
    <cellStyle name="60% - 着色 2 20" xfId="2647"/>
    <cellStyle name="60% - 着色 2 21" xfId="2649"/>
    <cellStyle name="60% - 着色 2 22" xfId="2651"/>
    <cellStyle name="60% - 着色 2 23" xfId="2653"/>
    <cellStyle name="60% - 着色 2 24" xfId="2655"/>
    <cellStyle name="60% - 着色 2 25" xfId="2658"/>
    <cellStyle name="60% - 着色 2 26" xfId="2660"/>
    <cellStyle name="60% - 着色 2 27" xfId="2662"/>
    <cellStyle name="60% - 着色 2 28" xfId="2664"/>
    <cellStyle name="60% - 着色 2 29" xfId="2666"/>
    <cellStyle name="60% - 着色 2 3" xfId="2669"/>
    <cellStyle name="60% - 着色 2 30" xfId="2659"/>
    <cellStyle name="60% - 着色 2 31" xfId="2661"/>
    <cellStyle name="60% - 着色 2 32" xfId="2663"/>
    <cellStyle name="60% - 着色 2 33" xfId="2665"/>
    <cellStyle name="60% - 着色 2 34" xfId="2667"/>
    <cellStyle name="60% - 着色 2 35" xfId="2670"/>
    <cellStyle name="60% - 着色 2 36" xfId="2673"/>
    <cellStyle name="60% - 着色 2 37" xfId="2676"/>
    <cellStyle name="60% - 着色 2 38" xfId="2679"/>
    <cellStyle name="60% - 着色 2 39" xfId="2682"/>
    <cellStyle name="60% - 着色 2 4" xfId="2685"/>
    <cellStyle name="60% - 着色 2 40" xfId="2671"/>
    <cellStyle name="60% - 着色 2 41" xfId="2674"/>
    <cellStyle name="60% - 着色 2 42" xfId="2677"/>
    <cellStyle name="60% - 着色 2 43" xfId="2680"/>
    <cellStyle name="60% - 着色 2 44" xfId="2683"/>
    <cellStyle name="60% - 着色 2 45" xfId="2687"/>
    <cellStyle name="60% - 着色 2 46" xfId="2689"/>
    <cellStyle name="60% - 着色 2 47" xfId="2690"/>
    <cellStyle name="60% - 着色 2 48" xfId="2691"/>
    <cellStyle name="60% - 着色 2 49" xfId="2692"/>
    <cellStyle name="60% - 着色 2 5" xfId="2694"/>
    <cellStyle name="60% - 着色 2 50" xfId="2688"/>
    <cellStyle name="60% - 着色 2 6" xfId="2697"/>
    <cellStyle name="60% - 着色 2 7" xfId="2700"/>
    <cellStyle name="60% - 着色 2 8" xfId="2703"/>
    <cellStyle name="60% - 着色 2 9" xfId="2706"/>
    <cellStyle name="60% - 着色 3" xfId="2707"/>
    <cellStyle name="60% - 着色 3 10" xfId="2708"/>
    <cellStyle name="60% - 着色 3 11" xfId="2709"/>
    <cellStyle name="60% - 着色 3 12" xfId="2710"/>
    <cellStyle name="60% - 着色 3 13" xfId="2711"/>
    <cellStyle name="60% - 着色 3 14" xfId="2712"/>
    <cellStyle name="60% - 着色 3 15" xfId="2713"/>
    <cellStyle name="60% - 着色 3 16" xfId="2715"/>
    <cellStyle name="60% - 着色 3 17" xfId="2717"/>
    <cellStyle name="60% - 着色 3 18" xfId="2719"/>
    <cellStyle name="60% - 着色 3 19" xfId="2721"/>
    <cellStyle name="60% - 着色 3 2" xfId="2725"/>
    <cellStyle name="60% - 着色 3 20" xfId="2714"/>
    <cellStyle name="60% - 着色 3 21" xfId="2716"/>
    <cellStyle name="60% - 着色 3 22" xfId="2718"/>
    <cellStyle name="60% - 着色 3 23" xfId="2720"/>
    <cellStyle name="60% - 着色 3 24" xfId="2722"/>
    <cellStyle name="60% - 着色 3 25" xfId="2726"/>
    <cellStyle name="60% - 着色 3 26" xfId="2728"/>
    <cellStyle name="60% - 着色 3 27" xfId="1021"/>
    <cellStyle name="60% - 着色 3 28" xfId="1041"/>
    <cellStyle name="60% - 着色 3 29" xfId="1058"/>
    <cellStyle name="60% - 着色 3 3" xfId="2732"/>
    <cellStyle name="60% - 着色 3 30" xfId="2727"/>
    <cellStyle name="60% - 着色 3 31" xfId="2729"/>
    <cellStyle name="60% - 着色 3 32" xfId="1022"/>
    <cellStyle name="60% - 着色 3 33" xfId="1042"/>
    <cellStyle name="60% - 着色 3 34" xfId="1059"/>
    <cellStyle name="60% - 着色 3 35" xfId="1075"/>
    <cellStyle name="60% - 着色 3 36" xfId="1079"/>
    <cellStyle name="60% - 着色 3 37" xfId="1083"/>
    <cellStyle name="60% - 着色 3 38" xfId="1087"/>
    <cellStyle name="60% - 着色 3 39" xfId="1091"/>
    <cellStyle name="60% - 着色 3 4" xfId="2736"/>
    <cellStyle name="60% - 着色 3 40" xfId="1076"/>
    <cellStyle name="60% - 着色 3 41" xfId="1080"/>
    <cellStyle name="60% - 着色 3 42" xfId="1084"/>
    <cellStyle name="60% - 着色 3 43" xfId="1088"/>
    <cellStyle name="60% - 着色 3 44" xfId="1092"/>
    <cellStyle name="60% - 着色 3 45" xfId="2738"/>
    <cellStyle name="60% - 着色 3 46" xfId="2740"/>
    <cellStyle name="60% - 着色 3 47" xfId="2741"/>
    <cellStyle name="60% - 着色 3 48" xfId="2742"/>
    <cellStyle name="60% - 着色 3 49" xfId="2743"/>
    <cellStyle name="60% - 着色 3 5" xfId="2747"/>
    <cellStyle name="60% - 着色 3 50" xfId="2739"/>
    <cellStyle name="60% - 着色 3 6" xfId="2751"/>
    <cellStyle name="60% - 着色 3 7" xfId="2755"/>
    <cellStyle name="60% - 着色 3 8" xfId="2760"/>
    <cellStyle name="60% - 着色 3 9" xfId="2763"/>
    <cellStyle name="60% - 着色 4" xfId="2764"/>
    <cellStyle name="60% - 着色 4 10" xfId="1353"/>
    <cellStyle name="60% - 着色 4 11" xfId="1356"/>
    <cellStyle name="60% - 着色 4 12" xfId="1363"/>
    <cellStyle name="60% - 着色 4 13" xfId="1366"/>
    <cellStyle name="60% - 着色 4 14" xfId="1370"/>
    <cellStyle name="60% - 着色 4 15" xfId="1373"/>
    <cellStyle name="60% - 着色 4 16" xfId="1377"/>
    <cellStyle name="60% - 着色 4 17" xfId="1385"/>
    <cellStyle name="60% - 着色 4 18" xfId="1389"/>
    <cellStyle name="60% - 着色 4 19" xfId="1393"/>
    <cellStyle name="60% - 着色 4 2" xfId="2767"/>
    <cellStyle name="60% - 着色 4 20" xfId="1374"/>
    <cellStyle name="60% - 着色 4 21" xfId="1378"/>
    <cellStyle name="60% - 着色 4 22" xfId="1386"/>
    <cellStyle name="60% - 着色 4 23" xfId="1390"/>
    <cellStyle name="60% - 着色 4 24" xfId="1394"/>
    <cellStyle name="60% - 着色 4 25" xfId="1397"/>
    <cellStyle name="60% - 着色 4 26" xfId="1401"/>
    <cellStyle name="60% - 着色 4 27" xfId="1409"/>
    <cellStyle name="60% - 着色 4 28" xfId="1413"/>
    <cellStyle name="60% - 着色 4 29" xfId="1417"/>
    <cellStyle name="60% - 着色 4 3" xfId="2770"/>
    <cellStyle name="60% - 着色 4 30" xfId="1398"/>
    <cellStyle name="60% - 着色 4 31" xfId="1402"/>
    <cellStyle name="60% - 着色 4 32" xfId="1410"/>
    <cellStyle name="60% - 着色 4 33" xfId="1414"/>
    <cellStyle name="60% - 着色 4 34" xfId="1418"/>
    <cellStyle name="60% - 着色 4 35" xfId="1421"/>
    <cellStyle name="60% - 着色 4 36" xfId="1426"/>
    <cellStyle name="60% - 着色 4 37" xfId="2772"/>
    <cellStyle name="60% - 着色 4 38" xfId="2775"/>
    <cellStyle name="60% - 着色 4 39" xfId="2778"/>
    <cellStyle name="60% - 着色 4 4" xfId="2782"/>
    <cellStyle name="60% - 着色 4 40" xfId="1422"/>
    <cellStyle name="60% - 着色 4 41" xfId="1427"/>
    <cellStyle name="60% - 着色 4 42" xfId="2773"/>
    <cellStyle name="60% - 着色 4 43" xfId="2776"/>
    <cellStyle name="60% - 着色 4 44" xfId="2779"/>
    <cellStyle name="60% - 着色 4 45" xfId="2784"/>
    <cellStyle name="60% - 着色 4 46" xfId="2786"/>
    <cellStyle name="60% - 着色 4 47" xfId="2787"/>
    <cellStyle name="60% - 着色 4 48" xfId="2788"/>
    <cellStyle name="60% - 着色 4 49" xfId="2789"/>
    <cellStyle name="60% - 着色 4 5" xfId="2792"/>
    <cellStyle name="60% - 着色 4 50" xfId="2785"/>
    <cellStyle name="60% - 着色 4 6" xfId="2795"/>
    <cellStyle name="60% - 着色 4 7" xfId="2798"/>
    <cellStyle name="60% - 着色 4 8" xfId="2802"/>
    <cellStyle name="60% - 着色 4 9" xfId="2805"/>
    <cellStyle name="60% - 着色 5" xfId="2806"/>
    <cellStyle name="60% - 着色 5 10" xfId="2809"/>
    <cellStyle name="60% - 着色 5 11" xfId="2812"/>
    <cellStyle name="60% - 着色 5 12" xfId="2815"/>
    <cellStyle name="60% - 着色 5 13" xfId="2818"/>
    <cellStyle name="60% - 着色 5 14" xfId="2821"/>
    <cellStyle name="60% - 着色 5 15" xfId="2824"/>
    <cellStyle name="60% - 着色 5 16" xfId="2826"/>
    <cellStyle name="60% - 着色 5 17" xfId="2828"/>
    <cellStyle name="60% - 着色 5 18" xfId="2830"/>
    <cellStyle name="60% - 着色 5 19" xfId="2832"/>
    <cellStyle name="60% - 着色 5 2" xfId="2834"/>
    <cellStyle name="60% - 着色 5 20" xfId="2825"/>
    <cellStyle name="60% - 着色 5 21" xfId="2827"/>
    <cellStyle name="60% - 着色 5 22" xfId="2829"/>
    <cellStyle name="60% - 着色 5 23" xfId="2831"/>
    <cellStyle name="60% - 着色 5 24" xfId="2833"/>
    <cellStyle name="60% - 着色 5 25" xfId="2835"/>
    <cellStyle name="60% - 着色 5 26" xfId="2837"/>
    <cellStyle name="60% - 着色 5 27" xfId="2839"/>
    <cellStyle name="60% - 着色 5 28" xfId="2841"/>
    <cellStyle name="60% - 着色 5 29" xfId="2843"/>
    <cellStyle name="60% - 着色 5 3" xfId="2845"/>
    <cellStyle name="60% - 着色 5 30" xfId="2836"/>
    <cellStyle name="60% - 着色 5 31" xfId="2838"/>
    <cellStyle name="60% - 着色 5 32" xfId="2840"/>
    <cellStyle name="60% - 着色 5 33" xfId="2842"/>
    <cellStyle name="60% - 着色 5 34" xfId="2844"/>
    <cellStyle name="60% - 着色 5 35" xfId="2846"/>
    <cellStyle name="60% - 着色 5 36" xfId="2849"/>
    <cellStyle name="60% - 着色 5 37" xfId="2852"/>
    <cellStyle name="60% - 着色 5 38" xfId="2855"/>
    <cellStyle name="60% - 着色 5 39" xfId="2858"/>
    <cellStyle name="60% - 着色 5 4" xfId="2860"/>
    <cellStyle name="60% - 着色 5 40" xfId="2847"/>
    <cellStyle name="60% - 着色 5 41" xfId="2850"/>
    <cellStyle name="60% - 着色 5 42" xfId="2853"/>
    <cellStyle name="60% - 着色 5 43" xfId="2856"/>
    <cellStyle name="60% - 着色 5 44" xfId="2859"/>
    <cellStyle name="60% - 着色 5 45" xfId="2862"/>
    <cellStyle name="60% - 着色 5 46" xfId="2864"/>
    <cellStyle name="60% - 着色 5 47" xfId="2866"/>
    <cellStyle name="60% - 着色 5 48" xfId="2867"/>
    <cellStyle name="60% - 着色 5 49" xfId="2868"/>
    <cellStyle name="60% - 着色 5 5" xfId="2869"/>
    <cellStyle name="60% - 着色 5 50" xfId="2863"/>
    <cellStyle name="60% - 着色 5 6" xfId="2870"/>
    <cellStyle name="60% - 着色 5 7" xfId="2871"/>
    <cellStyle name="60% - 着色 5 8" xfId="2873"/>
    <cellStyle name="60% - 着色 5 9" xfId="2874"/>
    <cellStyle name="60% - 着色 6" xfId="2875"/>
    <cellStyle name="60% - 着色 6 10" xfId="743"/>
    <cellStyle name="60% - 着色 6 11" xfId="17"/>
    <cellStyle name="60% - 着色 6 12" xfId="746"/>
    <cellStyle name="60% - 着色 6 13" xfId="749"/>
    <cellStyle name="60% - 着色 6 14" xfId="2876"/>
    <cellStyle name="60% - 着色 6 15" xfId="2877"/>
    <cellStyle name="60% - 着色 6 16" xfId="2879"/>
    <cellStyle name="60% - 着色 6 17" xfId="2881"/>
    <cellStyle name="60% - 着色 6 18" xfId="1809"/>
    <cellStyle name="60% - 着色 6 19" xfId="1820"/>
    <cellStyle name="60% - 着色 6 2" xfId="101"/>
    <cellStyle name="60% - 着色 6 20" xfId="2878"/>
    <cellStyle name="60% - 着色 6 21" xfId="2880"/>
    <cellStyle name="60% - 着色 6 22" xfId="2882"/>
    <cellStyle name="60% - 着色 6 23" xfId="1810"/>
    <cellStyle name="60% - 着色 6 24" xfId="1821"/>
    <cellStyle name="60% - 着色 6 25" xfId="1823"/>
    <cellStyle name="60% - 着色 6 26" xfId="1836"/>
    <cellStyle name="60% - 着色 6 27" xfId="1839"/>
    <cellStyle name="60% - 着色 6 28" xfId="794"/>
    <cellStyle name="60% - 着色 6 29" xfId="810"/>
    <cellStyle name="60% - 着色 6 3" xfId="108"/>
    <cellStyle name="60% - 着色 6 30" xfId="1824"/>
    <cellStyle name="60% - 着色 6 31" xfId="1837"/>
    <cellStyle name="60% - 着色 6 32" xfId="1840"/>
    <cellStyle name="60% - 着色 6 33" xfId="795"/>
    <cellStyle name="60% - 着色 6 34" xfId="811"/>
    <cellStyle name="60% - 着色 6 35" xfId="825"/>
    <cellStyle name="60% - 着色 6 36" xfId="843"/>
    <cellStyle name="60% - 着色 6 37" xfId="847"/>
    <cellStyle name="60% - 着色 6 38" xfId="851"/>
    <cellStyle name="60% - 着色 6 39" xfId="855"/>
    <cellStyle name="60% - 着色 6 4" xfId="2034"/>
    <cellStyle name="60% - 着色 6 40" xfId="826"/>
    <cellStyle name="60% - 着色 6 41" xfId="844"/>
    <cellStyle name="60% - 着色 6 42" xfId="848"/>
    <cellStyle name="60% - 着色 6 43" xfId="852"/>
    <cellStyle name="60% - 着色 6 44" xfId="856"/>
    <cellStyle name="60% - 着色 6 45" xfId="859"/>
    <cellStyle name="60% - 着色 6 46" xfId="2885"/>
    <cellStyle name="60% - 着色 6 47" xfId="2888"/>
    <cellStyle name="60% - 着色 6 48" xfId="2891"/>
    <cellStyle name="60% - 着色 6 49" xfId="2894"/>
    <cellStyle name="60% - 着色 6 5" xfId="2040"/>
    <cellStyle name="60% - 着色 6 50" xfId="860"/>
    <cellStyle name="60% - 着色 6 6" xfId="2046"/>
    <cellStyle name="60% - 着色 6 7" xfId="2052"/>
    <cellStyle name="60% - 着色 6 8" xfId="2060"/>
    <cellStyle name="60% - 着色 6 9" xfId="2066"/>
    <cellStyle name="Accent1" xfId="2895"/>
    <cellStyle name="Accent2" xfId="2896"/>
    <cellStyle name="Accent3" xfId="2897"/>
    <cellStyle name="Accent4" xfId="2898"/>
    <cellStyle name="Accent5" xfId="2899"/>
    <cellStyle name="Accent6" xfId="2900"/>
    <cellStyle name="Bad" xfId="2903"/>
    <cellStyle name="Calculation" xfId="2515"/>
    <cellStyle name="Check Cell" xfId="2904"/>
    <cellStyle name="Explanatory Text" xfId="2907"/>
    <cellStyle name="Good" xfId="2909"/>
    <cellStyle name="Heading 1" xfId="2912"/>
    <cellStyle name="Heading 2" xfId="2913"/>
    <cellStyle name="Heading 3" xfId="2914"/>
    <cellStyle name="Heading 4" xfId="2915"/>
    <cellStyle name="Input" xfId="2916"/>
    <cellStyle name="Linked Cell" xfId="2917"/>
    <cellStyle name="Neutral" xfId="550"/>
    <cellStyle name="Note" xfId="2918"/>
    <cellStyle name="Note 2" xfId="2919"/>
    <cellStyle name="Output" xfId="2924"/>
    <cellStyle name="Title" xfId="2925"/>
    <cellStyle name="Total" xfId="2927"/>
    <cellStyle name="Warning Text" xfId="2928"/>
    <cellStyle name="百分比 2" xfId="2929"/>
    <cellStyle name="百分比 2 10" xfId="2930"/>
    <cellStyle name="百分比 2 11" xfId="2931"/>
    <cellStyle name="百分比 2 12" xfId="2932"/>
    <cellStyle name="百分比 2 13" xfId="2933"/>
    <cellStyle name="百分比 2 14" xfId="2934"/>
    <cellStyle name="百分比 2 15" xfId="2935"/>
    <cellStyle name="百分比 2 16" xfId="2937"/>
    <cellStyle name="百分比 2 17" xfId="2939"/>
    <cellStyle name="百分比 2 18" xfId="2941"/>
    <cellStyle name="百分比 2 19" xfId="2943"/>
    <cellStyle name="百分比 2 2" xfId="2947"/>
    <cellStyle name="百分比 2 2 2" xfId="2948"/>
    <cellStyle name="百分比 2 20" xfId="2936"/>
    <cellStyle name="百分比 2 21" xfId="2938"/>
    <cellStyle name="百分比 2 22" xfId="2940"/>
    <cellStyle name="百分比 2 23" xfId="2942"/>
    <cellStyle name="百分比 2 24" xfId="2944"/>
    <cellStyle name="百分比 2 25" xfId="2949"/>
    <cellStyle name="百分比 2 26" xfId="2951"/>
    <cellStyle name="百分比 2 27" xfId="2953"/>
    <cellStyle name="百分比 2 28" xfId="2955"/>
    <cellStyle name="百分比 2 29" xfId="2957"/>
    <cellStyle name="百分比 2 3" xfId="2961"/>
    <cellStyle name="百分比 2 30" xfId="2950"/>
    <cellStyle name="百分比 2 31" xfId="2952"/>
    <cellStyle name="百分比 2 32" xfId="2954"/>
    <cellStyle name="百分比 2 33" xfId="2956"/>
    <cellStyle name="百分比 2 34" xfId="2958"/>
    <cellStyle name="百分比 2 35" xfId="2962"/>
    <cellStyle name="百分比 2 36" xfId="2964"/>
    <cellStyle name="百分比 2 37" xfId="2966"/>
    <cellStyle name="百分比 2 38" xfId="2968"/>
    <cellStyle name="百分比 2 39" xfId="2970"/>
    <cellStyle name="百分比 2 4" xfId="2974"/>
    <cellStyle name="百分比 2 40" xfId="2963"/>
    <cellStyle name="百分比 2 41" xfId="2965"/>
    <cellStyle name="百分比 2 42" xfId="2967"/>
    <cellStyle name="百分比 2 43" xfId="2969"/>
    <cellStyle name="百分比 2 44" xfId="2971"/>
    <cellStyle name="百分比 2 45" xfId="2975"/>
    <cellStyle name="百分比 2 46" xfId="2977"/>
    <cellStyle name="百分比 2 47" xfId="2978"/>
    <cellStyle name="百分比 2 48" xfId="2979"/>
    <cellStyle name="百分比 2 49" xfId="2980"/>
    <cellStyle name="百分比 2 5" xfId="2983"/>
    <cellStyle name="百分比 2 50" xfId="2976"/>
    <cellStyle name="百分比 2 6" xfId="2986"/>
    <cellStyle name="百分比 2 7" xfId="2990"/>
    <cellStyle name="百分比 2 8" xfId="2994"/>
    <cellStyle name="百分比 2 9" xfId="2997"/>
    <cellStyle name="标题 1 10" xfId="2672"/>
    <cellStyle name="标题 1 11" xfId="2675"/>
    <cellStyle name="标题 1 12" xfId="2678"/>
    <cellStyle name="标题 1 13" xfId="2681"/>
    <cellStyle name="标题 1 14" xfId="2686"/>
    <cellStyle name="标题 1 2" xfId="2999"/>
    <cellStyle name="标题 1 2 10" xfId="3000"/>
    <cellStyle name="标题 1 2 11" xfId="3001"/>
    <cellStyle name="标题 1 2 12" xfId="3002"/>
    <cellStyle name="标题 1 2 13" xfId="3003"/>
    <cellStyle name="标题 1 2 14" xfId="3004"/>
    <cellStyle name="标题 1 2 15" xfId="3006"/>
    <cellStyle name="标题 1 2 16" xfId="3009"/>
    <cellStyle name="标题 1 2 17" xfId="3012"/>
    <cellStyle name="标题 1 2 18" xfId="3015"/>
    <cellStyle name="标题 1 2 19" xfId="3018"/>
    <cellStyle name="标题 1 2 2" xfId="3020"/>
    <cellStyle name="标题 1 2 20" xfId="3007"/>
    <cellStyle name="标题 1 2 21" xfId="3010"/>
    <cellStyle name="标题 1 2 22" xfId="3013"/>
    <cellStyle name="标题 1 2 23" xfId="3016"/>
    <cellStyle name="标题 1 2 24" xfId="3019"/>
    <cellStyle name="标题 1 2 25" xfId="3022"/>
    <cellStyle name="标题 1 2 26" xfId="3025"/>
    <cellStyle name="标题 1 2 27" xfId="3028"/>
    <cellStyle name="标题 1 2 28" xfId="3030"/>
    <cellStyle name="标题 1 2 29" xfId="3032"/>
    <cellStyle name="标题 1 2 3" xfId="3034"/>
    <cellStyle name="标题 1 2 30" xfId="3023"/>
    <cellStyle name="标题 1 2 31" xfId="3026"/>
    <cellStyle name="标题 1 2 32" xfId="3029"/>
    <cellStyle name="标题 1 2 33" xfId="3031"/>
    <cellStyle name="标题 1 2 34" xfId="3033"/>
    <cellStyle name="标题 1 2 35" xfId="3035"/>
    <cellStyle name="标题 1 2 36" xfId="3038"/>
    <cellStyle name="标题 1 2 37" xfId="3040"/>
    <cellStyle name="标题 1 2 38" xfId="3042"/>
    <cellStyle name="标题 1 2 39" xfId="3044"/>
    <cellStyle name="标题 1 2 4" xfId="3046"/>
    <cellStyle name="标题 1 2 40" xfId="3036"/>
    <cellStyle name="标题 1 2 41" xfId="3039"/>
    <cellStyle name="标题 1 2 42" xfId="3041"/>
    <cellStyle name="标题 1 2 43" xfId="3043"/>
    <cellStyle name="标题 1 2 44" xfId="3045"/>
    <cellStyle name="标题 1 2 45" xfId="3048"/>
    <cellStyle name="标题 1 2 46" xfId="3051"/>
    <cellStyle name="标题 1 2 47" xfId="3054"/>
    <cellStyle name="标题 1 2 48" xfId="3058"/>
    <cellStyle name="标题 1 2 49" xfId="3062"/>
    <cellStyle name="标题 1 2 5" xfId="3064"/>
    <cellStyle name="标题 1 2 50" xfId="3049"/>
    <cellStyle name="标题 1 2 51" xfId="3052"/>
    <cellStyle name="标题 1 2 52" xfId="3055"/>
    <cellStyle name="标题 1 2 53" xfId="3059"/>
    <cellStyle name="标题 1 2 54" xfId="3063"/>
    <cellStyle name="标题 1 2 6" xfId="3065"/>
    <cellStyle name="标题 1 2 7" xfId="3066"/>
    <cellStyle name="标题 1 2 8" xfId="3067"/>
    <cellStyle name="标题 1 2 9" xfId="3068"/>
    <cellStyle name="标题 1 3" xfId="3070"/>
    <cellStyle name="标题 1 4" xfId="3072"/>
    <cellStyle name="标题 1 5" xfId="3073"/>
    <cellStyle name="标题 1 6" xfId="3074"/>
    <cellStyle name="标题 1 7" xfId="3075"/>
    <cellStyle name="标题 1 8" xfId="3076"/>
    <cellStyle name="标题 1 9" xfId="3077"/>
    <cellStyle name="标题 10" xfId="3078"/>
    <cellStyle name="标题 11" xfId="3079"/>
    <cellStyle name="标题 12" xfId="3080"/>
    <cellStyle name="标题 13" xfId="3081"/>
    <cellStyle name="标题 14" xfId="3082"/>
    <cellStyle name="标题 15" xfId="3083"/>
    <cellStyle name="标题 16" xfId="3084"/>
    <cellStyle name="标题 17" xfId="1792"/>
    <cellStyle name="标题 2 10" xfId="1078"/>
    <cellStyle name="标题 2 11" xfId="1082"/>
    <cellStyle name="标题 2 12" xfId="1086"/>
    <cellStyle name="标题 2 13" xfId="1090"/>
    <cellStyle name="标题 2 14" xfId="2737"/>
    <cellStyle name="标题 2 2" xfId="3085"/>
    <cellStyle name="标题 2 2 10" xfId="3086"/>
    <cellStyle name="标题 2 2 11" xfId="3087"/>
    <cellStyle name="标题 2 2 12" xfId="3088"/>
    <cellStyle name="标题 2 2 13" xfId="3089"/>
    <cellStyle name="标题 2 2 14" xfId="88"/>
    <cellStyle name="标题 2 2 15" xfId="91"/>
    <cellStyle name="标题 2 2 16" xfId="15"/>
    <cellStyle name="标题 2 2 17" xfId="95"/>
    <cellStyle name="标题 2 2 18" xfId="97"/>
    <cellStyle name="标题 2 2 19" xfId="104"/>
    <cellStyle name="标题 2 2 2" xfId="3090"/>
    <cellStyle name="标题 2 2 20" xfId="92"/>
    <cellStyle name="标题 2 2 21" xfId="16"/>
    <cellStyle name="标题 2 2 22" xfId="96"/>
    <cellStyle name="标题 2 2 23" xfId="98"/>
    <cellStyle name="标题 2 2 24" xfId="105"/>
    <cellStyle name="标题 2 2 25" xfId="3091"/>
    <cellStyle name="标题 2 2 26" xfId="3093"/>
    <cellStyle name="标题 2 2 27" xfId="3095"/>
    <cellStyle name="标题 2 2 28" xfId="3097"/>
    <cellStyle name="标题 2 2 29" xfId="3099"/>
    <cellStyle name="标题 2 2 3" xfId="3101"/>
    <cellStyle name="标题 2 2 30" xfId="3092"/>
    <cellStyle name="标题 2 2 31" xfId="3094"/>
    <cellStyle name="标题 2 2 32" xfId="3096"/>
    <cellStyle name="标题 2 2 33" xfId="3098"/>
    <cellStyle name="标题 2 2 34" xfId="3100"/>
    <cellStyle name="标题 2 2 35" xfId="3103"/>
    <cellStyle name="标题 2 2 36" xfId="3106"/>
    <cellStyle name="标题 2 2 37" xfId="3108"/>
    <cellStyle name="标题 2 2 38" xfId="3110"/>
    <cellStyle name="标题 2 2 39" xfId="3112"/>
    <cellStyle name="标题 2 2 4" xfId="3114"/>
    <cellStyle name="标题 2 2 40" xfId="3104"/>
    <cellStyle name="标题 2 2 41" xfId="3107"/>
    <cellStyle name="标题 2 2 42" xfId="3109"/>
    <cellStyle name="标题 2 2 43" xfId="3111"/>
    <cellStyle name="标题 2 2 44" xfId="3113"/>
    <cellStyle name="标题 2 2 45" xfId="3115"/>
    <cellStyle name="标题 2 2 46" xfId="3117"/>
    <cellStyle name="标题 2 2 47" xfId="3119"/>
    <cellStyle name="标题 2 2 48" xfId="3121"/>
    <cellStyle name="标题 2 2 49" xfId="3123"/>
    <cellStyle name="标题 2 2 5" xfId="3125"/>
    <cellStyle name="标题 2 2 50" xfId="3116"/>
    <cellStyle name="标题 2 2 51" xfId="3118"/>
    <cellStyle name="标题 2 2 52" xfId="3120"/>
    <cellStyle name="标题 2 2 53" xfId="3122"/>
    <cellStyle name="标题 2 2 54" xfId="3124"/>
    <cellStyle name="标题 2 2 6" xfId="3126"/>
    <cellStyle name="标题 2 2 7" xfId="3127"/>
    <cellStyle name="标题 2 2 8" xfId="3128"/>
    <cellStyle name="标题 2 2 9" xfId="3129"/>
    <cellStyle name="标题 2 3" xfId="3130"/>
    <cellStyle name="标题 2 4" xfId="3131"/>
    <cellStyle name="标题 2 5" xfId="3132"/>
    <cellStyle name="标题 2 6" xfId="3133"/>
    <cellStyle name="标题 2 7" xfId="3134"/>
    <cellStyle name="标题 2 8" xfId="3135"/>
    <cellStyle name="标题 2 9" xfId="3136"/>
    <cellStyle name="标题 3 10" xfId="1423"/>
    <cellStyle name="标题 3 11" xfId="2771"/>
    <cellStyle name="标题 3 12" xfId="2774"/>
    <cellStyle name="标题 3 13" xfId="2777"/>
    <cellStyle name="标题 3 14" xfId="2783"/>
    <cellStyle name="标题 3 2" xfId="3005"/>
    <cellStyle name="标题 3 2 10" xfId="3137"/>
    <cellStyle name="标题 3 2 11" xfId="3138"/>
    <cellStyle name="标题 3 2 12" xfId="3139"/>
    <cellStyle name="标题 3 2 13" xfId="3140"/>
    <cellStyle name="标题 3 2 14" xfId="3141"/>
    <cellStyle name="标题 3 2 15" xfId="3142"/>
    <cellStyle name="标题 3 2 16" xfId="3144"/>
    <cellStyle name="标题 3 2 17" xfId="3146"/>
    <cellStyle name="标题 3 2 18" xfId="3148"/>
    <cellStyle name="标题 3 2 19" xfId="3150"/>
    <cellStyle name="标题 3 2 2" xfId="3057"/>
    <cellStyle name="标题 3 2 20" xfId="3143"/>
    <cellStyle name="标题 3 2 21" xfId="3145"/>
    <cellStyle name="标题 3 2 22" xfId="3147"/>
    <cellStyle name="标题 3 2 23" xfId="3149"/>
    <cellStyle name="标题 3 2 24" xfId="3151"/>
    <cellStyle name="标题 3 2 25" xfId="3152"/>
    <cellStyle name="标题 3 2 26" xfId="3154"/>
    <cellStyle name="标题 3 2 27" xfId="3156"/>
    <cellStyle name="标题 3 2 28" xfId="3158"/>
    <cellStyle name="标题 3 2 29" xfId="3160"/>
    <cellStyle name="标题 3 2 3" xfId="3061"/>
    <cellStyle name="标题 3 2 30" xfId="3153"/>
    <cellStyle name="标题 3 2 31" xfId="3155"/>
    <cellStyle name="标题 3 2 32" xfId="3157"/>
    <cellStyle name="标题 3 2 33" xfId="3159"/>
    <cellStyle name="标题 3 2 34" xfId="3161"/>
    <cellStyle name="标题 3 2 35" xfId="3162"/>
    <cellStyle name="标题 3 2 36" xfId="3165"/>
    <cellStyle name="标题 3 2 37" xfId="3167"/>
    <cellStyle name="标题 3 2 38" xfId="3169"/>
    <cellStyle name="标题 3 2 39" xfId="2807"/>
    <cellStyle name="标题 3 2 4" xfId="3172"/>
    <cellStyle name="标题 3 2 40" xfId="3163"/>
    <cellStyle name="标题 3 2 41" xfId="3166"/>
    <cellStyle name="标题 3 2 42" xfId="3168"/>
    <cellStyle name="标题 3 2 43" xfId="3170"/>
    <cellStyle name="标题 3 2 44" xfId="2808"/>
    <cellStyle name="标题 3 2 45" xfId="2810"/>
    <cellStyle name="标题 3 2 46" xfId="2813"/>
    <cellStyle name="标题 3 2 47" xfId="2816"/>
    <cellStyle name="标题 3 2 48" xfId="2819"/>
    <cellStyle name="标题 3 2 49" xfId="2822"/>
    <cellStyle name="标题 3 2 5" xfId="3174"/>
    <cellStyle name="标题 3 2 50" xfId="2811"/>
    <cellStyle name="标题 3 2 51" xfId="2814"/>
    <cellStyle name="标题 3 2 52" xfId="2817"/>
    <cellStyle name="标题 3 2 53" xfId="2820"/>
    <cellStyle name="标题 3 2 54" xfId="2823"/>
    <cellStyle name="标题 3 2 6" xfId="3176"/>
    <cellStyle name="标题 3 2 7" xfId="3177"/>
    <cellStyle name="标题 3 2 8" xfId="3179"/>
    <cellStyle name="标题 3 2 9" xfId="3181"/>
    <cellStyle name="标题 3 3" xfId="3008"/>
    <cellStyle name="标题 3 4" xfId="3011"/>
    <cellStyle name="标题 3 5" xfId="3014"/>
    <cellStyle name="标题 3 6" xfId="3017"/>
    <cellStyle name="标题 3 7" xfId="3021"/>
    <cellStyle name="标题 3 8" xfId="3024"/>
    <cellStyle name="标题 3 9" xfId="3027"/>
    <cellStyle name="标题 4 10" xfId="2848"/>
    <cellStyle name="标题 4 11" xfId="2851"/>
    <cellStyle name="标题 4 12" xfId="2854"/>
    <cellStyle name="标题 4 13" xfId="2857"/>
    <cellStyle name="标题 4 14" xfId="2861"/>
    <cellStyle name="标题 4 2" xfId="3180"/>
    <cellStyle name="标题 4 2 10" xfId="3182"/>
    <cellStyle name="标题 4 2 11" xfId="3183"/>
    <cellStyle name="标题 4 2 12" xfId="3184"/>
    <cellStyle name="标题 4 2 13" xfId="3185"/>
    <cellStyle name="标题 4 2 14" xfId="3186"/>
    <cellStyle name="标题 4 2 15" xfId="3187"/>
    <cellStyle name="标题 4 2 16" xfId="3189"/>
    <cellStyle name="标题 4 2 17" xfId="3191"/>
    <cellStyle name="标题 4 2 18" xfId="3193"/>
    <cellStyle name="标题 4 2 19" xfId="3195"/>
    <cellStyle name="标题 4 2 2" xfId="3197"/>
    <cellStyle name="标题 4 2 20" xfId="3188"/>
    <cellStyle name="标题 4 2 21" xfId="3190"/>
    <cellStyle name="标题 4 2 22" xfId="3192"/>
    <cellStyle name="标题 4 2 23" xfId="3194"/>
    <cellStyle name="标题 4 2 24" xfId="3196"/>
    <cellStyle name="标题 4 2 25" xfId="2430"/>
    <cellStyle name="标题 4 2 26" xfId="2479"/>
    <cellStyle name="标题 4 2 27" xfId="2482"/>
    <cellStyle name="标题 4 2 28" xfId="2485"/>
    <cellStyle name="标题 4 2 29" xfId="2488"/>
    <cellStyle name="标题 4 2 3" xfId="3198"/>
    <cellStyle name="标题 4 2 30" xfId="2431"/>
    <cellStyle name="标题 4 2 31" xfId="2480"/>
    <cellStyle name="标题 4 2 32" xfId="2483"/>
    <cellStyle name="标题 4 2 33" xfId="2486"/>
    <cellStyle name="标题 4 2 34" xfId="2489"/>
    <cellStyle name="标题 4 2 35" xfId="2491"/>
    <cellStyle name="标题 4 2 36" xfId="2495"/>
    <cellStyle name="标题 4 2 37" xfId="2498"/>
    <cellStyle name="标题 4 2 38" xfId="3199"/>
    <cellStyle name="标题 4 2 39" xfId="3201"/>
    <cellStyle name="标题 4 2 4" xfId="3203"/>
    <cellStyle name="标题 4 2 40" xfId="2492"/>
    <cellStyle name="标题 4 2 41" xfId="2496"/>
    <cellStyle name="标题 4 2 42" xfId="2499"/>
    <cellStyle name="标题 4 2 43" xfId="3200"/>
    <cellStyle name="标题 4 2 44" xfId="3202"/>
    <cellStyle name="标题 4 2 45" xfId="3204"/>
    <cellStyle name="标题 4 2 46" xfId="3206"/>
    <cellStyle name="标题 4 2 47" xfId="3208"/>
    <cellStyle name="标题 4 2 48" xfId="3210"/>
    <cellStyle name="标题 4 2 49" xfId="3212"/>
    <cellStyle name="标题 4 2 5" xfId="3214"/>
    <cellStyle name="标题 4 2 50" xfId="3205"/>
    <cellStyle name="标题 4 2 51" xfId="3207"/>
    <cellStyle name="标题 4 2 52" xfId="3209"/>
    <cellStyle name="标题 4 2 53" xfId="3211"/>
    <cellStyle name="标题 4 2 54" xfId="3213"/>
    <cellStyle name="标题 4 2 6" xfId="3215"/>
    <cellStyle name="标题 4 2 7" xfId="3216"/>
    <cellStyle name="标题 4 2 8" xfId="3217"/>
    <cellStyle name="标题 4 2 9" xfId="3218"/>
    <cellStyle name="标题 4 3" xfId="3219"/>
    <cellStyle name="标题 4 4" xfId="3220"/>
    <cellStyle name="标题 4 5" xfId="3221"/>
    <cellStyle name="标题 4 6" xfId="3222"/>
    <cellStyle name="标题 4 7" xfId="3223"/>
    <cellStyle name="标题 4 8" xfId="3224"/>
    <cellStyle name="标题 4 9" xfId="3225"/>
    <cellStyle name="标题 5" xfId="798"/>
    <cellStyle name="标题 5 10" xfId="842"/>
    <cellStyle name="标题 5 11" xfId="846"/>
    <cellStyle name="标题 5 12" xfId="850"/>
    <cellStyle name="标题 5 13" xfId="854"/>
    <cellStyle name="标题 5 14" xfId="858"/>
    <cellStyle name="标题 5 15" xfId="2883"/>
    <cellStyle name="标题 5 16" xfId="2886"/>
    <cellStyle name="标题 5 17" xfId="2889"/>
    <cellStyle name="标题 5 18" xfId="2892"/>
    <cellStyle name="标题 5 19" xfId="3226"/>
    <cellStyle name="标题 5 2" xfId="3228"/>
    <cellStyle name="标题 5 20" xfId="2884"/>
    <cellStyle name="标题 5 21" xfId="2887"/>
    <cellStyle name="标题 5 22" xfId="2890"/>
    <cellStyle name="标题 5 23" xfId="2893"/>
    <cellStyle name="标题 5 24" xfId="3227"/>
    <cellStyle name="标题 5 25" xfId="3229"/>
    <cellStyle name="标题 5 26" xfId="3231"/>
    <cellStyle name="标题 5 27" xfId="3233"/>
    <cellStyle name="标题 5 28" xfId="3235"/>
    <cellStyle name="标题 5 29" xfId="3237"/>
    <cellStyle name="标题 5 3" xfId="3239"/>
    <cellStyle name="标题 5 30" xfId="3230"/>
    <cellStyle name="标题 5 31" xfId="3232"/>
    <cellStyle name="标题 5 32" xfId="3234"/>
    <cellStyle name="标题 5 33" xfId="3236"/>
    <cellStyle name="标题 5 34" xfId="3238"/>
    <cellStyle name="标题 5 35" xfId="3240"/>
    <cellStyle name="标题 5 36" xfId="3242"/>
    <cellStyle name="标题 5 37" xfId="3244"/>
    <cellStyle name="标题 5 38" xfId="3246"/>
    <cellStyle name="标题 5 39" xfId="3248"/>
    <cellStyle name="标题 5 4" xfId="3250"/>
    <cellStyle name="标题 5 40" xfId="3241"/>
    <cellStyle name="标题 5 41" xfId="3243"/>
    <cellStyle name="标题 5 42" xfId="3245"/>
    <cellStyle name="标题 5 43" xfId="3247"/>
    <cellStyle name="标题 5 44" xfId="3249"/>
    <cellStyle name="标题 5 45" xfId="3251"/>
    <cellStyle name="标题 5 46" xfId="3253"/>
    <cellStyle name="标题 5 47" xfId="3255"/>
    <cellStyle name="标题 5 48" xfId="3257"/>
    <cellStyle name="标题 5 49" xfId="3259"/>
    <cellStyle name="标题 5 5" xfId="3261"/>
    <cellStyle name="标题 5 50" xfId="3252"/>
    <cellStyle name="标题 5 51" xfId="3254"/>
    <cellStyle name="标题 5 52" xfId="3256"/>
    <cellStyle name="标题 5 53" xfId="3258"/>
    <cellStyle name="标题 5 54" xfId="3260"/>
    <cellStyle name="标题 5 6" xfId="3262"/>
    <cellStyle name="标题 5 7" xfId="3263"/>
    <cellStyle name="标题 5 8" xfId="3264"/>
    <cellStyle name="标题 5 9" xfId="3265"/>
    <cellStyle name="标题 6" xfId="801"/>
    <cellStyle name="标题 7" xfId="804"/>
    <cellStyle name="标题 8" xfId="807"/>
    <cellStyle name="标题 9" xfId="814"/>
    <cellStyle name="差 10" xfId="3266"/>
    <cellStyle name="差 11" xfId="3267"/>
    <cellStyle name="差 12" xfId="3268"/>
    <cellStyle name="差 13" xfId="3269"/>
    <cellStyle name="差 14" xfId="3270"/>
    <cellStyle name="差 2" xfId="3272"/>
    <cellStyle name="差 2 10" xfId="3273"/>
    <cellStyle name="差 2 11" xfId="3274"/>
    <cellStyle name="差 2 12" xfId="3275"/>
    <cellStyle name="差 2 13" xfId="3276"/>
    <cellStyle name="差 2 14" xfId="3277"/>
    <cellStyle name="差 2 15" xfId="3278"/>
    <cellStyle name="差 2 16" xfId="3280"/>
    <cellStyle name="差 2 17" xfId="3282"/>
    <cellStyle name="差 2 18" xfId="3284"/>
    <cellStyle name="差 2 19" xfId="3286"/>
    <cellStyle name="差 2 2" xfId="3288"/>
    <cellStyle name="差 2 20" xfId="3279"/>
    <cellStyle name="差 2 21" xfId="3281"/>
    <cellStyle name="差 2 22" xfId="3283"/>
    <cellStyle name="差 2 23" xfId="3285"/>
    <cellStyle name="差 2 24" xfId="3287"/>
    <cellStyle name="差 2 25" xfId="3289"/>
    <cellStyle name="差 2 26" xfId="3291"/>
    <cellStyle name="差 2 27" xfId="3293"/>
    <cellStyle name="差 2 28" xfId="3295"/>
    <cellStyle name="差 2 29" xfId="3297"/>
    <cellStyle name="差 2 3" xfId="3299"/>
    <cellStyle name="差 2 30" xfId="3290"/>
    <cellStyle name="差 2 31" xfId="3292"/>
    <cellStyle name="差 2 32" xfId="3294"/>
    <cellStyle name="差 2 33" xfId="3296"/>
    <cellStyle name="差 2 34" xfId="3298"/>
    <cellStyle name="差 2 35" xfId="3300"/>
    <cellStyle name="差 2 36" xfId="3302"/>
    <cellStyle name="差 2 37" xfId="3304"/>
    <cellStyle name="差 2 38" xfId="3306"/>
    <cellStyle name="差 2 39" xfId="3308"/>
    <cellStyle name="差 2 4" xfId="3310"/>
    <cellStyle name="差 2 40" xfId="3301"/>
    <cellStyle name="差 2 41" xfId="3303"/>
    <cellStyle name="差 2 42" xfId="3305"/>
    <cellStyle name="差 2 43" xfId="3307"/>
    <cellStyle name="差 2 44" xfId="3309"/>
    <cellStyle name="差 2 45" xfId="3311"/>
    <cellStyle name="差 2 46" xfId="3313"/>
    <cellStyle name="差 2 47" xfId="3314"/>
    <cellStyle name="差 2 48" xfId="3315"/>
    <cellStyle name="差 2 49" xfId="3316"/>
    <cellStyle name="差 2 5" xfId="3317"/>
    <cellStyle name="差 2 50" xfId="3312"/>
    <cellStyle name="差 2 6" xfId="3318"/>
    <cellStyle name="差 2 7" xfId="3319"/>
    <cellStyle name="差 2 8" xfId="3320"/>
    <cellStyle name="差 2 9" xfId="3321"/>
    <cellStyle name="差 3" xfId="3323"/>
    <cellStyle name="差 4" xfId="3325"/>
    <cellStyle name="差 5" xfId="3327"/>
    <cellStyle name="差 6" xfId="3329"/>
    <cellStyle name="差 7" xfId="3330"/>
    <cellStyle name="差 8" xfId="3331"/>
    <cellStyle name="差 9" xfId="3332"/>
    <cellStyle name="常规" xfId="0" builtinId="0"/>
    <cellStyle name="常规 10" xfId="2908"/>
    <cellStyle name="常规 10 2" xfId="3333"/>
    <cellStyle name="常规 10 2 2" xfId="3336"/>
    <cellStyle name="常规 10 2 2 2" xfId="3338"/>
    <cellStyle name="常规 10 2 3" xfId="3341"/>
    <cellStyle name="常规 10 2 4" xfId="3344"/>
    <cellStyle name="常规 10 3" xfId="3345"/>
    <cellStyle name="常规 10 3 2" xfId="766"/>
    <cellStyle name="常规 10 4" xfId="3346"/>
    <cellStyle name="常规 11" xfId="3347"/>
    <cellStyle name="常规 11 2" xfId="3348"/>
    <cellStyle name="常规 12" xfId="3349"/>
    <cellStyle name="常规 12 2" xfId="143"/>
    <cellStyle name="常规 12 3" xfId="147"/>
    <cellStyle name="常规 13" xfId="3350"/>
    <cellStyle name="常规 13 2" xfId="3351"/>
    <cellStyle name="常规 14" xfId="3354"/>
    <cellStyle name="常规 14 2" xfId="3355"/>
    <cellStyle name="常规 15" xfId="3358"/>
    <cellStyle name="常规 15 2" xfId="2987"/>
    <cellStyle name="常规 15 3" xfId="2991"/>
    <cellStyle name="常规 16" xfId="3360"/>
    <cellStyle name="常规 17" xfId="3362"/>
    <cellStyle name="常规 17 10" xfId="3364"/>
    <cellStyle name="常规 17 11" xfId="3365"/>
    <cellStyle name="常规 17 12" xfId="3366"/>
    <cellStyle name="常规 17 13" xfId="3367"/>
    <cellStyle name="常规 17 14" xfId="3368"/>
    <cellStyle name="常规 17 15" xfId="3369"/>
    <cellStyle name="常规 17 16" xfId="3371"/>
    <cellStyle name="常规 17 17" xfId="3373"/>
    <cellStyle name="常规 17 18" xfId="3375"/>
    <cellStyle name="常规 17 19" xfId="3377"/>
    <cellStyle name="常规 17 2" xfId="3379"/>
    <cellStyle name="常规 17 20" xfId="3370"/>
    <cellStyle name="常规 17 21" xfId="3372"/>
    <cellStyle name="常规 17 22" xfId="3374"/>
    <cellStyle name="常规 17 23" xfId="3376"/>
    <cellStyle name="常规 17 24" xfId="3378"/>
    <cellStyle name="常规 17 25" xfId="35"/>
    <cellStyle name="常规 17 26" xfId="2765"/>
    <cellStyle name="常规 17 27" xfId="2768"/>
    <cellStyle name="常规 17 28" xfId="2780"/>
    <cellStyle name="常规 17 29" xfId="2790"/>
    <cellStyle name="常规 17 3" xfId="3380"/>
    <cellStyle name="常规 17 30" xfId="36"/>
    <cellStyle name="常规 17 31" xfId="2766"/>
    <cellStyle name="常规 17 32" xfId="2769"/>
    <cellStyle name="常规 17 33" xfId="2781"/>
    <cellStyle name="常规 17 34" xfId="2791"/>
    <cellStyle name="常规 17 35" xfId="2793"/>
    <cellStyle name="常规 17 36" xfId="2796"/>
    <cellStyle name="常规 17 37" xfId="2799"/>
    <cellStyle name="常规 17 38" xfId="2803"/>
    <cellStyle name="常规 17 39" xfId="3381"/>
    <cellStyle name="常规 17 4" xfId="3383"/>
    <cellStyle name="常规 17 40" xfId="2794"/>
    <cellStyle name="常规 17 41" xfId="2797"/>
    <cellStyle name="常规 17 42" xfId="2800"/>
    <cellStyle name="常规 17 43" xfId="2804"/>
    <cellStyle name="常规 17 44" xfId="3382"/>
    <cellStyle name="常规 17 45" xfId="3384"/>
    <cellStyle name="常规 17 46" xfId="3386"/>
    <cellStyle name="常规 17 47" xfId="3387"/>
    <cellStyle name="常规 17 48" xfId="3388"/>
    <cellStyle name="常规 17 49" xfId="3389"/>
    <cellStyle name="常规 17 5" xfId="3390"/>
    <cellStyle name="常规 17 50" xfId="3385"/>
    <cellStyle name="常规 17 6" xfId="3391"/>
    <cellStyle name="常规 17 7" xfId="3392"/>
    <cellStyle name="常规 17 8" xfId="3393"/>
    <cellStyle name="常规 17 9" xfId="3394"/>
    <cellStyle name="常规 18" xfId="3395"/>
    <cellStyle name="常规 19" xfId="3397"/>
    <cellStyle name="常规 2" xfId="3400"/>
    <cellStyle name="常规 2 10" xfId="358"/>
    <cellStyle name="常规 2 100" xfId="3403"/>
    <cellStyle name="常规 2 101" xfId="3406"/>
    <cellStyle name="常规 2 102" xfId="3409"/>
    <cellStyle name="常规 2 103" xfId="3412"/>
    <cellStyle name="常规 2 104" xfId="3415"/>
    <cellStyle name="常规 2 105" xfId="3418"/>
    <cellStyle name="常规 2 106" xfId="3422"/>
    <cellStyle name="常规 2 107" xfId="3426"/>
    <cellStyle name="常规 2 108" xfId="3429"/>
    <cellStyle name="常规 2 109" xfId="3431"/>
    <cellStyle name="常规 2 11" xfId="371"/>
    <cellStyle name="常规 2 110" xfId="3419"/>
    <cellStyle name="常规 2 111" xfId="3423"/>
    <cellStyle name="常规 2 112" xfId="3427"/>
    <cellStyle name="常规 2 12" xfId="375"/>
    <cellStyle name="常规 2 13" xfId="379"/>
    <cellStyle name="常规 2 14" xfId="383"/>
    <cellStyle name="常规 2 15" xfId="387"/>
    <cellStyle name="常规 2 16" xfId="400"/>
    <cellStyle name="常规 2 17" xfId="405"/>
    <cellStyle name="常规 2 18" xfId="409"/>
    <cellStyle name="常规 2 19" xfId="413"/>
    <cellStyle name="常规 2 2" xfId="497"/>
    <cellStyle name="常规 2 2 10" xfId="3432"/>
    <cellStyle name="常规 2 2 11" xfId="2656"/>
    <cellStyle name="常规 2 2 12" xfId="2668"/>
    <cellStyle name="常规 2 2 13" xfId="2684"/>
    <cellStyle name="常规 2 2 14" xfId="2693"/>
    <cellStyle name="常规 2 2 15" xfId="2695"/>
    <cellStyle name="常规 2 2 16" xfId="2698"/>
    <cellStyle name="常规 2 2 17" xfId="2701"/>
    <cellStyle name="常规 2 2 18" xfId="2704"/>
    <cellStyle name="常规 2 2 19" xfId="3433"/>
    <cellStyle name="常规 2 2 2" xfId="3435"/>
    <cellStyle name="常规 2 2 20" xfId="2696"/>
    <cellStyle name="常规 2 2 21" xfId="2699"/>
    <cellStyle name="常规 2 2 22" xfId="2702"/>
    <cellStyle name="常规 2 2 23" xfId="2705"/>
    <cellStyle name="常规 2 2 24" xfId="3434"/>
    <cellStyle name="常规 2 2 25" xfId="3436"/>
    <cellStyle name="常规 2 2 26" xfId="3438"/>
    <cellStyle name="常规 2 2 27" xfId="3440"/>
    <cellStyle name="常规 2 2 28" xfId="3442"/>
    <cellStyle name="常规 2 2 29" xfId="3444"/>
    <cellStyle name="常规 2 2 3" xfId="3446"/>
    <cellStyle name="常规 2 2 30" xfId="3437"/>
    <cellStyle name="常规 2 2 31" xfId="3439"/>
    <cellStyle name="常规 2 2 32" xfId="3441"/>
    <cellStyle name="常规 2 2 33" xfId="3443"/>
    <cellStyle name="常规 2 2 34" xfId="3445"/>
    <cellStyle name="常规 2 2 35" xfId="3447"/>
    <cellStyle name="常规 2 2 36" xfId="3449"/>
    <cellStyle name="常规 2 2 37" xfId="3451"/>
    <cellStyle name="常规 2 2 38" xfId="3453"/>
    <cellStyle name="常规 2 2 39" xfId="3455"/>
    <cellStyle name="常规 2 2 4" xfId="3457"/>
    <cellStyle name="常规 2 2 40" xfId="3448"/>
    <cellStyle name="常规 2 2 41" xfId="3450"/>
    <cellStyle name="常规 2 2 42" xfId="3452"/>
    <cellStyle name="常规 2 2 43" xfId="3454"/>
    <cellStyle name="常规 2 2 44" xfId="3456"/>
    <cellStyle name="常规 2 2 45" xfId="3458"/>
    <cellStyle name="常规 2 2 46" xfId="3460"/>
    <cellStyle name="常规 2 2 47" xfId="3462"/>
    <cellStyle name="常规 2 2 48" xfId="3464"/>
    <cellStyle name="常规 2 2 49" xfId="3466"/>
    <cellStyle name="常规 2 2 5" xfId="3468"/>
    <cellStyle name="常规 2 2 50" xfId="3459"/>
    <cellStyle name="常规 2 2 51" xfId="3461"/>
    <cellStyle name="常规 2 2 52" xfId="3463"/>
    <cellStyle name="常规 2 2 53" xfId="3465"/>
    <cellStyle name="常规 2 2 54" xfId="3467"/>
    <cellStyle name="常规 2 2 55" xfId="3469"/>
    <cellStyle name="常规 2 2 56" xfId="2723"/>
    <cellStyle name="常规 2 2 57" xfId="2730"/>
    <cellStyle name="常规 2 2 58" xfId="2734"/>
    <cellStyle name="常规 2 2 59" xfId="2745"/>
    <cellStyle name="常规 2 2 6" xfId="3471"/>
    <cellStyle name="常规 2 2 60" xfId="3470"/>
    <cellStyle name="常规 2 2 61" xfId="2724"/>
    <cellStyle name="常规 2 2 62" xfId="2731"/>
    <cellStyle name="常规 2 2 63" xfId="2735"/>
    <cellStyle name="常规 2 2 64" xfId="2746"/>
    <cellStyle name="常规 2 2 65" xfId="2749"/>
    <cellStyle name="常规 2 2 66" xfId="2753"/>
    <cellStyle name="常规 2 2 67" xfId="2758"/>
    <cellStyle name="常规 2 2 68" xfId="2761"/>
    <cellStyle name="常规 2 2 69" xfId="3472"/>
    <cellStyle name="常规 2 2 7" xfId="3474"/>
    <cellStyle name="常规 2 2 70" xfId="2750"/>
    <cellStyle name="常规 2 2 71" xfId="2754"/>
    <cellStyle name="常规 2 2 72" xfId="2759"/>
    <cellStyle name="常规 2 2 73" xfId="2762"/>
    <cellStyle name="常规 2 2 74" xfId="3473"/>
    <cellStyle name="常规 2 2 75" xfId="2920"/>
    <cellStyle name="常规 2 2 76" xfId="3475"/>
    <cellStyle name="常规 2 2 77" xfId="3477"/>
    <cellStyle name="常规 2 2 78" xfId="3479"/>
    <cellStyle name="常规 2 2 79" xfId="3480"/>
    <cellStyle name="常规 2 2 8" xfId="3481"/>
    <cellStyle name="常规 2 2 80" xfId="2921"/>
    <cellStyle name="常规 2 2 81" xfId="3476"/>
    <cellStyle name="常规 2 2 82" xfId="3478"/>
    <cellStyle name="常规 2 2 9" xfId="3482"/>
    <cellStyle name="常规 2 20" xfId="388"/>
    <cellStyle name="常规 2 21" xfId="401"/>
    <cellStyle name="常规 2 22" xfId="406"/>
    <cellStyle name="常规 2 23" xfId="410"/>
    <cellStyle name="常规 2 24" xfId="414"/>
    <cellStyle name="常规 2 25" xfId="417"/>
    <cellStyle name="常规 2 26" xfId="12"/>
    <cellStyle name="常规 2 27" xfId="429"/>
    <cellStyle name="常规 2 28" xfId="435"/>
    <cellStyle name="常规 2 29" xfId="441"/>
    <cellStyle name="常规 2 3" xfId="499"/>
    <cellStyle name="常规 2 30" xfId="418"/>
    <cellStyle name="常规 2 31" xfId="13"/>
    <cellStyle name="常规 2 32" xfId="430"/>
    <cellStyle name="常规 2 33" xfId="436"/>
    <cellStyle name="常规 2 34" xfId="442"/>
    <cellStyle name="常规 2 35" xfId="446"/>
    <cellStyle name="常规 2 36" xfId="3483"/>
    <cellStyle name="常规 2 37" xfId="3485"/>
    <cellStyle name="常规 2 38" xfId="3487"/>
    <cellStyle name="常规 2 39" xfId="3489"/>
    <cellStyle name="常规 2 4" xfId="501"/>
    <cellStyle name="常规 2 40" xfId="447"/>
    <cellStyle name="常规 2 41" xfId="3484"/>
    <cellStyle name="常规 2 42" xfId="3486"/>
    <cellStyle name="常规 2 43" xfId="3488"/>
    <cellStyle name="常规 2 44" xfId="3490"/>
    <cellStyle name="常规 2 45" xfId="2228"/>
    <cellStyle name="常规 2 46" xfId="2231"/>
    <cellStyle name="常规 2 47" xfId="2234"/>
    <cellStyle name="常规 2 48" xfId="2237"/>
    <cellStyle name="常规 2 49" xfId="2240"/>
    <cellStyle name="常规 2 5" xfId="503"/>
    <cellStyle name="常规 2 50" xfId="2229"/>
    <cellStyle name="常规 2 51" xfId="2232"/>
    <cellStyle name="常规 2 52" xfId="2235"/>
    <cellStyle name="常规 2 53" xfId="2238"/>
    <cellStyle name="常规 2 54" xfId="2241"/>
    <cellStyle name="常规 2 55" xfId="2243"/>
    <cellStyle name="常规 2 56" xfId="3491"/>
    <cellStyle name="常规 2 57" xfId="3493"/>
    <cellStyle name="常规 2 58" xfId="3495"/>
    <cellStyle name="常规 2 59" xfId="3497"/>
    <cellStyle name="常规 2 6" xfId="506"/>
    <cellStyle name="常规 2 60" xfId="2244"/>
    <cellStyle name="常规 2 61" xfId="3492"/>
    <cellStyle name="常规 2 62" xfId="3494"/>
    <cellStyle name="常规 2 63" xfId="3496"/>
    <cellStyle name="常规 2 64" xfId="3498"/>
    <cellStyle name="常规 2 65" xfId="3500"/>
    <cellStyle name="常规 2 66" xfId="3503"/>
    <cellStyle name="常规 2 67" xfId="3506"/>
    <cellStyle name="常规 2 68" xfId="3509"/>
    <cellStyle name="常规 2 69" xfId="3512"/>
    <cellStyle name="常规 2 7" xfId="509"/>
    <cellStyle name="常规 2 70" xfId="3501"/>
    <cellStyle name="常规 2 71" xfId="3504"/>
    <cellStyle name="常规 2 72" xfId="3507"/>
    <cellStyle name="常规 2 73" xfId="3510"/>
    <cellStyle name="常规 2 74" xfId="3513"/>
    <cellStyle name="常规 2 75" xfId="3514"/>
    <cellStyle name="常规 2 76" xfId="3516"/>
    <cellStyle name="常规 2 77" xfId="3518"/>
    <cellStyle name="常规 2 78" xfId="3520"/>
    <cellStyle name="常规 2 79" xfId="3522"/>
    <cellStyle name="常规 2 8" xfId="513"/>
    <cellStyle name="常规 2 80" xfId="3515"/>
    <cellStyle name="常规 2 81" xfId="3517"/>
    <cellStyle name="常规 2 82" xfId="3519"/>
    <cellStyle name="常规 2 83" xfId="3521"/>
    <cellStyle name="常规 2 84" xfId="3523"/>
    <cellStyle name="常规 2 85" xfId="3524"/>
    <cellStyle name="常规 2 86" xfId="3526"/>
    <cellStyle name="常规 2 87" xfId="3528"/>
    <cellStyle name="常规 2 88" xfId="3530"/>
    <cellStyle name="常规 2 89" xfId="3532"/>
    <cellStyle name="常规 2 9" xfId="517"/>
    <cellStyle name="常规 2 90" xfId="3525"/>
    <cellStyle name="常规 2 91" xfId="3527"/>
    <cellStyle name="常规 2 92" xfId="3529"/>
    <cellStyle name="常规 2 93" xfId="3531"/>
    <cellStyle name="常规 2 94" xfId="3533"/>
    <cellStyle name="常规 2 95" xfId="3534"/>
    <cellStyle name="常规 2 96" xfId="3535"/>
    <cellStyle name="常规 2 97" xfId="3536"/>
    <cellStyle name="常规 2 98" xfId="3537"/>
    <cellStyle name="常规 2 99" xfId="3538"/>
    <cellStyle name="常规 20" xfId="3359"/>
    <cellStyle name="常规 21" xfId="3361"/>
    <cellStyle name="常规 22" xfId="3363"/>
    <cellStyle name="常规 23" xfId="3396"/>
    <cellStyle name="常规 24" xfId="3398"/>
    <cellStyle name="常规 25" xfId="3539"/>
    <cellStyle name="常规 26" xfId="3541"/>
    <cellStyle name="常规 27" xfId="3543"/>
    <cellStyle name="常规 28" xfId="3545"/>
    <cellStyle name="常规 29" xfId="3547"/>
    <cellStyle name="常规 3" xfId="3550"/>
    <cellStyle name="常规 3 10" xfId="3551"/>
    <cellStyle name="常规 3 10 2" xfId="3552"/>
    <cellStyle name="常规 3 100" xfId="432"/>
    <cellStyle name="常规 3 101" xfId="438"/>
    <cellStyle name="常规 3 102" xfId="444"/>
    <cellStyle name="常规 3 103" xfId="862"/>
    <cellStyle name="常规 3 104" xfId="864"/>
    <cellStyle name="常规 3 105" xfId="866"/>
    <cellStyle name="常规 3 106" xfId="491"/>
    <cellStyle name="常规 3 107" xfId="494"/>
    <cellStyle name="常规 3 108" xfId="3553"/>
    <cellStyle name="常规 3 109" xfId="3554"/>
    <cellStyle name="常规 3 11" xfId="3555"/>
    <cellStyle name="常规 3 11 2" xfId="3037"/>
    <cellStyle name="常规 3 12" xfId="3556"/>
    <cellStyle name="常规 3 12 2" xfId="3557"/>
    <cellStyle name="常规 3 13" xfId="3558"/>
    <cellStyle name="常规 3 13 2" xfId="782"/>
    <cellStyle name="常规 3 14" xfId="3559"/>
    <cellStyle name="常规 3 14 2" xfId="2409"/>
    <cellStyle name="常规 3 15" xfId="3560"/>
    <cellStyle name="常规 3 15 2" xfId="1606"/>
    <cellStyle name="常规 3 16" xfId="3562"/>
    <cellStyle name="常规 3 16 2" xfId="540"/>
    <cellStyle name="常规 3 17" xfId="3564"/>
    <cellStyle name="常规 3 18" xfId="3566"/>
    <cellStyle name="常规 3 19" xfId="3568"/>
    <cellStyle name="常规 3 2" xfId="3570"/>
    <cellStyle name="常规 3 2 10" xfId="3571"/>
    <cellStyle name="常规 3 2 10 2" xfId="3574"/>
    <cellStyle name="常规 3 2 11" xfId="3575"/>
    <cellStyle name="常规 3 2 11 2" xfId="3576"/>
    <cellStyle name="常规 3 2 12" xfId="1179"/>
    <cellStyle name="常规 3 2 12 2" xfId="3577"/>
    <cellStyle name="常规 3 2 13" xfId="1182"/>
    <cellStyle name="常规 3 2 13 2" xfId="3102"/>
    <cellStyle name="常规 3 2 14" xfId="1185"/>
    <cellStyle name="常规 3 2 14 2" xfId="3579"/>
    <cellStyle name="常规 3 2 15" xfId="1188"/>
    <cellStyle name="常规 3 2 16" xfId="1192"/>
    <cellStyle name="常规 3 2 17" xfId="1196"/>
    <cellStyle name="常规 3 2 18" xfId="1202"/>
    <cellStyle name="常规 3 2 19" xfId="1208"/>
    <cellStyle name="常规 3 2 2" xfId="1097"/>
    <cellStyle name="常规 3 2 2 2" xfId="3580"/>
    <cellStyle name="常规 3 2 20" xfId="1189"/>
    <cellStyle name="常规 3 2 21" xfId="1193"/>
    <cellStyle name="常规 3 2 22" xfId="1197"/>
    <cellStyle name="常规 3 2 23" xfId="1203"/>
    <cellStyle name="常规 3 2 24" xfId="1209"/>
    <cellStyle name="常规 3 2 25" xfId="1213"/>
    <cellStyle name="常规 3 2 26" xfId="1218"/>
    <cellStyle name="常规 3 2 27" xfId="192"/>
    <cellStyle name="常规 3 2 28" xfId="224"/>
    <cellStyle name="常规 3 2 29" xfId="265"/>
    <cellStyle name="常规 3 2 3" xfId="1099"/>
    <cellStyle name="常规 3 2 3 2" xfId="2163"/>
    <cellStyle name="常规 3 2 30" xfId="1214"/>
    <cellStyle name="常规 3 2 31" xfId="1219"/>
    <cellStyle name="常规 3 2 32" xfId="193"/>
    <cellStyle name="常规 3 2 33" xfId="225"/>
    <cellStyle name="常规 3 2 34" xfId="266"/>
    <cellStyle name="常规 3 2 35" xfId="317"/>
    <cellStyle name="常规 3 2 36" xfId="339"/>
    <cellStyle name="常规 3 2 37" xfId="362"/>
    <cellStyle name="常规 3 2 38" xfId="392"/>
    <cellStyle name="常规 3 2 39" xfId="421"/>
    <cellStyle name="常规 3 2 4" xfId="1101"/>
    <cellStyle name="常规 3 2 4 2" xfId="3581"/>
    <cellStyle name="常规 3 2 40" xfId="318"/>
    <cellStyle name="常规 3 2 41" xfId="340"/>
    <cellStyle name="常规 3 2 42" xfId="363"/>
    <cellStyle name="常规 3 2 43" xfId="393"/>
    <cellStyle name="常规 3 2 44" xfId="422"/>
    <cellStyle name="常规 3 2 45" xfId="1225"/>
    <cellStyle name="常规 3 2 46" xfId="1229"/>
    <cellStyle name="常规 3 2 47" xfId="1233"/>
    <cellStyle name="常规 3 2 48" xfId="1236"/>
    <cellStyle name="常规 3 2 49" xfId="1238"/>
    <cellStyle name="常规 3 2 5" xfId="582"/>
    <cellStyle name="常规 3 2 5 2" xfId="603"/>
    <cellStyle name="常规 3 2 50" xfId="1226"/>
    <cellStyle name="常规 3 2 6" xfId="80"/>
    <cellStyle name="常规 3 2 6 2" xfId="1540"/>
    <cellStyle name="常规 3 2 7" xfId="663"/>
    <cellStyle name="常规 3 2 7 2" xfId="241"/>
    <cellStyle name="常规 3 2 8" xfId="134"/>
    <cellStyle name="常规 3 2 8 2" xfId="2212"/>
    <cellStyle name="常规 3 2 9" xfId="153"/>
    <cellStyle name="常规 3 2 9 2" xfId="3582"/>
    <cellStyle name="常规 3 20" xfId="3561"/>
    <cellStyle name="常规 3 21" xfId="3563"/>
    <cellStyle name="常规 3 22" xfId="3565"/>
    <cellStyle name="常规 3 23" xfId="3567"/>
    <cellStyle name="常规 3 24" xfId="3569"/>
    <cellStyle name="常规 3 25" xfId="3583"/>
    <cellStyle name="常规 3 26" xfId="3585"/>
    <cellStyle name="常规 3 27" xfId="3587"/>
    <cellStyle name="常规 3 28" xfId="3589"/>
    <cellStyle name="常规 3 29" xfId="3591"/>
    <cellStyle name="常规 3 3" xfId="3593"/>
    <cellStyle name="常规 3 3 2" xfId="3594"/>
    <cellStyle name="常规 3 30" xfId="3584"/>
    <cellStyle name="常规 3 31" xfId="3586"/>
    <cellStyle name="常规 3 32" xfId="3588"/>
    <cellStyle name="常规 3 33" xfId="3590"/>
    <cellStyle name="常规 3 34" xfId="3592"/>
    <cellStyle name="常规 3 35" xfId="3595"/>
    <cellStyle name="常规 3 36" xfId="3597"/>
    <cellStyle name="常规 3 37" xfId="3599"/>
    <cellStyle name="常规 3 38" xfId="3601"/>
    <cellStyle name="常规 3 39" xfId="3603"/>
    <cellStyle name="常规 3 4" xfId="3605"/>
    <cellStyle name="常规 3 4 2" xfId="3606"/>
    <cellStyle name="常规 3 40" xfId="3596"/>
    <cellStyle name="常规 3 41" xfId="3598"/>
    <cellStyle name="常规 3 42" xfId="3600"/>
    <cellStyle name="常规 3 43" xfId="3602"/>
    <cellStyle name="常规 3 44" xfId="3604"/>
    <cellStyle name="常规 3 45" xfId="3607"/>
    <cellStyle name="常规 3 46" xfId="3609"/>
    <cellStyle name="常规 3 47" xfId="3611"/>
    <cellStyle name="常规 3 48" xfId="3613"/>
    <cellStyle name="常规 3 49" xfId="3615"/>
    <cellStyle name="常规 3 5" xfId="3617"/>
    <cellStyle name="常规 3 5 2" xfId="3618"/>
    <cellStyle name="常规 3 50" xfId="3608"/>
    <cellStyle name="常规 3 51" xfId="3610"/>
    <cellStyle name="常规 3 52" xfId="3612"/>
    <cellStyle name="常规 3 53" xfId="3614"/>
    <cellStyle name="常规 3 54" xfId="3616"/>
    <cellStyle name="常规 3 55" xfId="3619"/>
    <cellStyle name="常规 3 56" xfId="3621"/>
    <cellStyle name="常规 3 57" xfId="3623"/>
    <cellStyle name="常规 3 58" xfId="3625"/>
    <cellStyle name="常规 3 59" xfId="3627"/>
    <cellStyle name="常规 3 6" xfId="3629"/>
    <cellStyle name="常规 3 6 2" xfId="3630"/>
    <cellStyle name="常规 3 60" xfId="3620"/>
    <cellStyle name="常规 3 61" xfId="3622"/>
    <cellStyle name="常规 3 62" xfId="3624"/>
    <cellStyle name="常规 3 63" xfId="3626"/>
    <cellStyle name="常规 3 64" xfId="3628"/>
    <cellStyle name="常规 3 65" xfId="3631"/>
    <cellStyle name="常规 3 66" xfId="3633"/>
    <cellStyle name="常规 3 67" xfId="3635"/>
    <cellStyle name="常规 3 68" xfId="3637"/>
    <cellStyle name="常规 3 69" xfId="3639"/>
    <cellStyle name="常规 3 7" xfId="3641"/>
    <cellStyle name="常规 3 7 2" xfId="1131"/>
    <cellStyle name="常规 3 70" xfId="3632"/>
    <cellStyle name="常规 3 71" xfId="3634"/>
    <cellStyle name="常规 3 72" xfId="3636"/>
    <cellStyle name="常规 3 73" xfId="3638"/>
    <cellStyle name="常规 3 74" xfId="3640"/>
    <cellStyle name="常规 3 75" xfId="3642"/>
    <cellStyle name="常规 3 76" xfId="3644"/>
    <cellStyle name="常规 3 77" xfId="3646"/>
    <cellStyle name="常规 3 78" xfId="3648"/>
    <cellStyle name="常规 3 79" xfId="3650"/>
    <cellStyle name="常规 3 8" xfId="3652"/>
    <cellStyle name="常规 3 8 2" xfId="3653"/>
    <cellStyle name="常规 3 80" xfId="3643"/>
    <cellStyle name="常规 3 81" xfId="3645"/>
    <cellStyle name="常规 3 82" xfId="3647"/>
    <cellStyle name="常规 3 83" xfId="3649"/>
    <cellStyle name="常规 3 84" xfId="3651"/>
    <cellStyle name="常规 3 85" xfId="3654"/>
    <cellStyle name="常规 3 86" xfId="3656"/>
    <cellStyle name="常规 3 87" xfId="3658"/>
    <cellStyle name="常规 3 88" xfId="3660"/>
    <cellStyle name="常规 3 89" xfId="3662"/>
    <cellStyle name="常规 3 9" xfId="3664"/>
    <cellStyle name="常规 3 9 2" xfId="3665"/>
    <cellStyle name="常规 3 90" xfId="3655"/>
    <cellStyle name="常规 3 91" xfId="3657"/>
    <cellStyle name="常规 3 92" xfId="3659"/>
    <cellStyle name="常规 3 93" xfId="3661"/>
    <cellStyle name="常规 3 94" xfId="3663"/>
    <cellStyle name="常规 3 95" xfId="3666"/>
    <cellStyle name="常规 3 96" xfId="3667"/>
    <cellStyle name="常规 3 97" xfId="3668"/>
    <cellStyle name="常规 3 98" xfId="3669"/>
    <cellStyle name="常规 3 99" xfId="3670"/>
    <cellStyle name="常规 30" xfId="3540"/>
    <cellStyle name="常规 31" xfId="3542"/>
    <cellStyle name="常规 32" xfId="3544"/>
    <cellStyle name="常规 33" xfId="3546"/>
    <cellStyle name="常规 34" xfId="3548"/>
    <cellStyle name="常规 35" xfId="3671"/>
    <cellStyle name="常规 36" xfId="3673"/>
    <cellStyle name="常规 37" xfId="3675"/>
    <cellStyle name="常规 38" xfId="3677"/>
    <cellStyle name="常规 39" xfId="8"/>
    <cellStyle name="常规 4" xfId="3679"/>
    <cellStyle name="常规 4 10" xfId="119"/>
    <cellStyle name="常规 4 10 2" xfId="3680"/>
    <cellStyle name="常规 4 100" xfId="3682"/>
    <cellStyle name="常规 4 101" xfId="3684"/>
    <cellStyle name="常规 4 102" xfId="3686"/>
    <cellStyle name="常规 4 103" xfId="3687"/>
    <cellStyle name="常规 4 104" xfId="3688"/>
    <cellStyle name="常规 4 105" xfId="3689"/>
    <cellStyle name="常规 4 106" xfId="3690"/>
    <cellStyle name="常规 4 107" xfId="3691"/>
    <cellStyle name="常规 4 108" xfId="3692"/>
    <cellStyle name="常规 4 109" xfId="3693"/>
    <cellStyle name="常规 4 11" xfId="63"/>
    <cellStyle name="常规 4 11 2" xfId="3105"/>
    <cellStyle name="常规 4 12" xfId="3694"/>
    <cellStyle name="常规 4 12 2" xfId="3696"/>
    <cellStyle name="常规 4 13" xfId="3697"/>
    <cellStyle name="常规 4 13 2" xfId="3700"/>
    <cellStyle name="常规 4 14" xfId="3701"/>
    <cellStyle name="常规 4 14 2" xfId="2466"/>
    <cellStyle name="常规 4 15" xfId="3702"/>
    <cellStyle name="常规 4 16" xfId="3704"/>
    <cellStyle name="常规 4 17" xfId="3706"/>
    <cellStyle name="常规 4 18" xfId="3708"/>
    <cellStyle name="常规 4 19" xfId="3710"/>
    <cellStyle name="常规 4 2" xfId="3712"/>
    <cellStyle name="常规 4 2 2" xfId="3714"/>
    <cellStyle name="常规 4 20" xfId="3703"/>
    <cellStyle name="常规 4 21" xfId="3705"/>
    <cellStyle name="常规 4 22" xfId="3707"/>
    <cellStyle name="常规 4 23" xfId="3709"/>
    <cellStyle name="常规 4 24" xfId="3711"/>
    <cellStyle name="常规 4 25" xfId="3715"/>
    <cellStyle name="常规 4 26" xfId="3717"/>
    <cellStyle name="常规 4 27" xfId="3719"/>
    <cellStyle name="常规 4 28" xfId="3721"/>
    <cellStyle name="常规 4 29" xfId="3723"/>
    <cellStyle name="常规 4 3" xfId="3725"/>
    <cellStyle name="常规 4 3 2" xfId="3727"/>
    <cellStyle name="常规 4 30" xfId="3716"/>
    <cellStyle name="常规 4 31" xfId="3718"/>
    <cellStyle name="常规 4 32" xfId="3720"/>
    <cellStyle name="常规 4 33" xfId="3722"/>
    <cellStyle name="常规 4 34" xfId="3724"/>
    <cellStyle name="常规 4 35" xfId="3728"/>
    <cellStyle name="常规 4 36" xfId="3730"/>
    <cellStyle name="常规 4 37" xfId="3352"/>
    <cellStyle name="常规 4 38" xfId="3732"/>
    <cellStyle name="常规 4 39" xfId="3734"/>
    <cellStyle name="常规 4 4" xfId="3713"/>
    <cellStyle name="常规 4 4 2" xfId="3737"/>
    <cellStyle name="常规 4 40" xfId="3729"/>
    <cellStyle name="常规 4 41" xfId="3731"/>
    <cellStyle name="常规 4 42" xfId="3353"/>
    <cellStyle name="常规 4 43" xfId="3733"/>
    <cellStyle name="常规 4 44" xfId="3735"/>
    <cellStyle name="常规 4 45" xfId="74"/>
    <cellStyle name="常规 4 46" xfId="3738"/>
    <cellStyle name="常规 4 47" xfId="882"/>
    <cellStyle name="常规 4 48" xfId="892"/>
    <cellStyle name="常规 4 49" xfId="911"/>
    <cellStyle name="常规 4 5" xfId="3740"/>
    <cellStyle name="常规 4 5 2" xfId="3742"/>
    <cellStyle name="常规 4 50" xfId="75"/>
    <cellStyle name="常规 4 51" xfId="3739"/>
    <cellStyle name="常规 4 52" xfId="883"/>
    <cellStyle name="常规 4 53" xfId="893"/>
    <cellStyle name="常规 4 54" xfId="912"/>
    <cellStyle name="常规 4 55" xfId="926"/>
    <cellStyle name="常规 4 56" xfId="929"/>
    <cellStyle name="常规 4 57" xfId="932"/>
    <cellStyle name="常规 4 58" xfId="935"/>
    <cellStyle name="常规 4 59" xfId="938"/>
    <cellStyle name="常规 4 6" xfId="3743"/>
    <cellStyle name="常规 4 6 2" xfId="3744"/>
    <cellStyle name="常规 4 60" xfId="927"/>
    <cellStyle name="常规 4 61" xfId="930"/>
    <cellStyle name="常规 4 62" xfId="933"/>
    <cellStyle name="常规 4 63" xfId="936"/>
    <cellStyle name="常规 4 64" xfId="939"/>
    <cellStyle name="常规 4 65" xfId="54"/>
    <cellStyle name="常规 4 66" xfId="3747"/>
    <cellStyle name="常规 4 67" xfId="3749"/>
    <cellStyle name="常规 4 68" xfId="3751"/>
    <cellStyle name="常规 4 69" xfId="3753"/>
    <cellStyle name="常规 4 7" xfId="3755"/>
    <cellStyle name="常规 4 7 2" xfId="1448"/>
    <cellStyle name="常规 4 70" xfId="55"/>
    <cellStyle name="常规 4 71" xfId="3748"/>
    <cellStyle name="常规 4 72" xfId="3750"/>
    <cellStyle name="常规 4 73" xfId="3752"/>
    <cellStyle name="常规 4 74" xfId="3754"/>
    <cellStyle name="常规 4 75" xfId="3756"/>
    <cellStyle name="常规 4 76" xfId="3758"/>
    <cellStyle name="常规 4 77" xfId="3760"/>
    <cellStyle name="常规 4 78" xfId="3762"/>
    <cellStyle name="常规 4 79" xfId="3764"/>
    <cellStyle name="常规 4 8" xfId="3766"/>
    <cellStyle name="常规 4 8 2" xfId="1564"/>
    <cellStyle name="常规 4 80" xfId="3757"/>
    <cellStyle name="常规 4 81" xfId="3759"/>
    <cellStyle name="常规 4 82" xfId="3761"/>
    <cellStyle name="常规 4 83" xfId="3763"/>
    <cellStyle name="常规 4 84" xfId="3765"/>
    <cellStyle name="常规 4 85" xfId="78"/>
    <cellStyle name="常规 4 86" xfId="3767"/>
    <cellStyle name="常规 4 87" xfId="3356"/>
    <cellStyle name="常规 4 88" xfId="3769"/>
    <cellStyle name="常规 4 89" xfId="3771"/>
    <cellStyle name="常规 4 9" xfId="3773"/>
    <cellStyle name="常规 4 9 2" xfId="901"/>
    <cellStyle name="常规 4 90" xfId="79"/>
    <cellStyle name="常规 4 91" xfId="3768"/>
    <cellStyle name="常规 4 92" xfId="3357"/>
    <cellStyle name="常规 4 93" xfId="3770"/>
    <cellStyle name="常规 4 94" xfId="3772"/>
    <cellStyle name="常规 4 95" xfId="3774"/>
    <cellStyle name="常规 4 96" xfId="3775"/>
    <cellStyle name="常规 4 97" xfId="3776"/>
    <cellStyle name="常规 4 98" xfId="3777"/>
    <cellStyle name="常规 4 99" xfId="3778"/>
    <cellStyle name="常规 40" xfId="3672"/>
    <cellStyle name="常规 41" xfId="3674"/>
    <cellStyle name="常规 42" xfId="3676"/>
    <cellStyle name="常规 46" xfId="3779"/>
    <cellStyle name="常规 48" xfId="3781"/>
    <cellStyle name="常规 49" xfId="3782"/>
    <cellStyle name="常规 5" xfId="3784"/>
    <cellStyle name="常规 5 10" xfId="3785"/>
    <cellStyle name="常规 5 10 2" xfId="3787"/>
    <cellStyle name="常规 5 100" xfId="3788"/>
    <cellStyle name="常规 5 101" xfId="3789"/>
    <cellStyle name="常规 5 102" xfId="3790"/>
    <cellStyle name="常规 5 103" xfId="3791"/>
    <cellStyle name="常规 5 104" xfId="3792"/>
    <cellStyle name="常规 5 105" xfId="3793"/>
    <cellStyle name="常规 5 106" xfId="3794"/>
    <cellStyle name="常规 5 107" xfId="2019"/>
    <cellStyle name="常规 5 108" xfId="2022"/>
    <cellStyle name="常规 5 109" xfId="2025"/>
    <cellStyle name="常规 5 11" xfId="3795"/>
    <cellStyle name="常规 5 11 2" xfId="3164"/>
    <cellStyle name="常规 5 12" xfId="3796"/>
    <cellStyle name="常规 5 12 2" xfId="2865"/>
    <cellStyle name="常规 5 13" xfId="3797"/>
    <cellStyle name="常规 5 13 2" xfId="3798"/>
    <cellStyle name="常规 5 14" xfId="3799"/>
    <cellStyle name="常规 5 14 2" xfId="2579"/>
    <cellStyle name="常规 5 15" xfId="3800"/>
    <cellStyle name="常规 5 16" xfId="3802"/>
    <cellStyle name="常规 5 17" xfId="3804"/>
    <cellStyle name="常规 5 18" xfId="3806"/>
    <cellStyle name="常规 5 19" xfId="3808"/>
    <cellStyle name="常规 5 2" xfId="3810"/>
    <cellStyle name="常规 5 2 2" xfId="2757"/>
    <cellStyle name="常规 5 20" xfId="3801"/>
    <cellStyle name="常规 5 21" xfId="3803"/>
    <cellStyle name="常规 5 22" xfId="3805"/>
    <cellStyle name="常规 5 23" xfId="3807"/>
    <cellStyle name="常规 5 24" xfId="3809"/>
    <cellStyle name="常规 5 25" xfId="3811"/>
    <cellStyle name="常规 5 26" xfId="3813"/>
    <cellStyle name="常规 5 27" xfId="3815"/>
    <cellStyle name="常规 5 28" xfId="3817"/>
    <cellStyle name="常规 5 29" xfId="3819"/>
    <cellStyle name="常规 5 3" xfId="3821"/>
    <cellStyle name="常规 5 3 2" xfId="2801"/>
    <cellStyle name="常规 5 30" xfId="3812"/>
    <cellStyle name="常规 5 31" xfId="3814"/>
    <cellStyle name="常规 5 32" xfId="3816"/>
    <cellStyle name="常规 5 33" xfId="3818"/>
    <cellStyle name="常规 5 34" xfId="3820"/>
    <cellStyle name="常规 5 35" xfId="3822"/>
    <cellStyle name="常规 5 36" xfId="3824"/>
    <cellStyle name="常规 5 37" xfId="3826"/>
    <cellStyle name="常规 5 38" xfId="3828"/>
    <cellStyle name="常规 5 39" xfId="3830"/>
    <cellStyle name="常规 5 4" xfId="3726"/>
    <cellStyle name="常规 5 4 2" xfId="2872"/>
    <cellStyle name="常规 5 40" xfId="3823"/>
    <cellStyle name="常规 5 41" xfId="3825"/>
    <cellStyle name="常规 5 42" xfId="3827"/>
    <cellStyle name="常规 5 43" xfId="3829"/>
    <cellStyle name="常规 5 44" xfId="3831"/>
    <cellStyle name="常规 5 45" xfId="3832"/>
    <cellStyle name="常规 5 46" xfId="3834"/>
    <cellStyle name="常规 5 47" xfId="3836"/>
    <cellStyle name="常规 5 48" xfId="3838"/>
    <cellStyle name="常规 5 49" xfId="3840"/>
    <cellStyle name="常规 5 5" xfId="3842"/>
    <cellStyle name="常规 5 5 2" xfId="2059"/>
    <cellStyle name="常规 5 50" xfId="3833"/>
    <cellStyle name="常规 5 51" xfId="3835"/>
    <cellStyle name="常规 5 52" xfId="3837"/>
    <cellStyle name="常规 5 53" xfId="3839"/>
    <cellStyle name="常规 5 54" xfId="3841"/>
    <cellStyle name="常规 5 55" xfId="3843"/>
    <cellStyle name="常规 5 56" xfId="3572"/>
    <cellStyle name="常规 5 57" xfId="3845"/>
    <cellStyle name="常规 5 58" xfId="3847"/>
    <cellStyle name="常规 5 59" xfId="3849"/>
    <cellStyle name="常规 5 6" xfId="3851"/>
    <cellStyle name="常规 5 6 2" xfId="3852"/>
    <cellStyle name="常规 5 60" xfId="3844"/>
    <cellStyle name="常规 5 61" xfId="3573"/>
    <cellStyle name="常规 5 62" xfId="3846"/>
    <cellStyle name="常规 5 63" xfId="3848"/>
    <cellStyle name="常规 5 64" xfId="3850"/>
    <cellStyle name="常规 5 65" xfId="3853"/>
    <cellStyle name="常规 5 66" xfId="3855"/>
    <cellStyle name="常规 5 67" xfId="3857"/>
    <cellStyle name="常规 5 68" xfId="3859"/>
    <cellStyle name="常规 5 69" xfId="3861"/>
    <cellStyle name="常规 5 7" xfId="3863"/>
    <cellStyle name="常规 5 7 2" xfId="3864"/>
    <cellStyle name="常规 5 70" xfId="3854"/>
    <cellStyle name="常规 5 71" xfId="3856"/>
    <cellStyle name="常规 5 72" xfId="3858"/>
    <cellStyle name="常规 5 73" xfId="3860"/>
    <cellStyle name="常规 5 74" xfId="3862"/>
    <cellStyle name="常规 5 75" xfId="3865"/>
    <cellStyle name="常规 5 76" xfId="3867"/>
    <cellStyle name="常规 5 77" xfId="3401"/>
    <cellStyle name="常规 5 78" xfId="3404"/>
    <cellStyle name="常规 5 79" xfId="3407"/>
    <cellStyle name="常规 5 8" xfId="3869"/>
    <cellStyle name="常规 5 8 2" xfId="3870"/>
    <cellStyle name="常规 5 80" xfId="3866"/>
    <cellStyle name="常规 5 81" xfId="3868"/>
    <cellStyle name="常规 5 82" xfId="3402"/>
    <cellStyle name="常规 5 83" xfId="3405"/>
    <cellStyle name="常规 5 84" xfId="3408"/>
    <cellStyle name="常规 5 85" xfId="3410"/>
    <cellStyle name="常规 5 86" xfId="3413"/>
    <cellStyle name="常规 5 87" xfId="3416"/>
    <cellStyle name="常规 5 88" xfId="3420"/>
    <cellStyle name="常规 5 89" xfId="3424"/>
    <cellStyle name="常规 5 9" xfId="3871"/>
    <cellStyle name="常规 5 9 2" xfId="3872"/>
    <cellStyle name="常规 5 90" xfId="3411"/>
    <cellStyle name="常规 5 91" xfId="3414"/>
    <cellStyle name="常规 5 92" xfId="3417"/>
    <cellStyle name="常规 5 93" xfId="3421"/>
    <cellStyle name="常规 5 94" xfId="3425"/>
    <cellStyle name="常规 5 95" xfId="3428"/>
    <cellStyle name="常规 5 96" xfId="3430"/>
    <cellStyle name="常规 5 97" xfId="3873"/>
    <cellStyle name="常规 5 98" xfId="3874"/>
    <cellStyle name="常规 5 99" xfId="3875"/>
    <cellStyle name="常规 50" xfId="3876"/>
    <cellStyle name="常规 51" xfId="3780"/>
    <cellStyle name="常规 52" xfId="3877"/>
    <cellStyle name="常规 55" xfId="3878"/>
    <cellStyle name="常规 6" xfId="3880"/>
    <cellStyle name="常规 6 10" xfId="3881"/>
    <cellStyle name="常规 6 10 2" xfId="2427"/>
    <cellStyle name="常规 6 11" xfId="3578"/>
    <cellStyle name="常规 6 11 2" xfId="2494"/>
    <cellStyle name="常规 6 12" xfId="3695"/>
    <cellStyle name="常规 6 12 2" xfId="2615"/>
    <cellStyle name="常规 6 13" xfId="3882"/>
    <cellStyle name="常规 6 13 2" xfId="3883"/>
    <cellStyle name="常规 6 14" xfId="3884"/>
    <cellStyle name="常规 6 14 2" xfId="3885"/>
    <cellStyle name="常规 6 15" xfId="3886"/>
    <cellStyle name="常规 6 2" xfId="3887"/>
    <cellStyle name="常规 6 2 2" xfId="3888"/>
    <cellStyle name="常规 6 3" xfId="3889"/>
    <cellStyle name="常规 6 3 2" xfId="3891"/>
    <cellStyle name="常规 6 4" xfId="3736"/>
    <cellStyle name="常规 6 4 2" xfId="3892"/>
    <cellStyle name="常规 6 5" xfId="49"/>
    <cellStyle name="常规 6 5 2" xfId="1338"/>
    <cellStyle name="常规 6 6" xfId="3893"/>
    <cellStyle name="常规 6 6 2" xfId="3894"/>
    <cellStyle name="常规 6 7" xfId="3681"/>
    <cellStyle name="常规 6 7 2" xfId="3895"/>
    <cellStyle name="常规 6 8" xfId="3683"/>
    <cellStyle name="常规 6 8 2" xfId="3896"/>
    <cellStyle name="常规 6 9" xfId="3685"/>
    <cellStyle name="常规 6 9 2" xfId="3899"/>
    <cellStyle name="常规 62" xfId="3900"/>
    <cellStyle name="常规 63" xfId="3901"/>
    <cellStyle name="常规 65" xfId="3902"/>
    <cellStyle name="常规 67" xfId="3903"/>
    <cellStyle name="常规 68" xfId="3904"/>
    <cellStyle name="常规 7" xfId="3905"/>
    <cellStyle name="常规 7 10" xfId="3908"/>
    <cellStyle name="常规 7 11" xfId="3911"/>
    <cellStyle name="常规 7 12" xfId="3914"/>
    <cellStyle name="常规 7 12 2" xfId="3916"/>
    <cellStyle name="常规 7 12 2 2" xfId="3917"/>
    <cellStyle name="常规 7 12 3" xfId="2923"/>
    <cellStyle name="常规 7 12 4" xfId="3919"/>
    <cellStyle name="常规 7 13" xfId="3922"/>
    <cellStyle name="常规 7 2" xfId="3923"/>
    <cellStyle name="常规 7 2 2" xfId="1367"/>
    <cellStyle name="常规 7 3" xfId="3924"/>
    <cellStyle name="常规 7 4" xfId="3741"/>
    <cellStyle name="常规 7 5" xfId="3915"/>
    <cellStyle name="常规 7 6" xfId="2922"/>
    <cellStyle name="常规 7 7" xfId="3918"/>
    <cellStyle name="常规 7 8" xfId="3925"/>
    <cellStyle name="常规 7 9" xfId="3926"/>
    <cellStyle name="常规 76" xfId="3927"/>
    <cellStyle name="常规 77" xfId="3929"/>
    <cellStyle name="常规 78" xfId="3930"/>
    <cellStyle name="常规 79" xfId="3931"/>
    <cellStyle name="常规 8" xfId="3786"/>
    <cellStyle name="常规 8 10" xfId="979"/>
    <cellStyle name="常规 8 11" xfId="982"/>
    <cellStyle name="常规 8 12" xfId="985"/>
    <cellStyle name="常规 8 13" xfId="989"/>
    <cellStyle name="常规 8 14" xfId="992"/>
    <cellStyle name="常规 8 15" xfId="994"/>
    <cellStyle name="常规 8 16" xfId="996"/>
    <cellStyle name="常规 8 2" xfId="3934"/>
    <cellStyle name="常规 8 2 2" xfId="434"/>
    <cellStyle name="常规 8 2 3" xfId="440"/>
    <cellStyle name="常规 8 3" xfId="3936"/>
    <cellStyle name="常规 8 4" xfId="3746"/>
    <cellStyle name="常规 8 5" xfId="3937"/>
    <cellStyle name="常规 8 6" xfId="3938"/>
    <cellStyle name="常规 8 7" xfId="3939"/>
    <cellStyle name="常规 8 8" xfId="2926"/>
    <cellStyle name="常规 8 9" xfId="3940"/>
    <cellStyle name="常规 80" xfId="3941"/>
    <cellStyle name="常规 81" xfId="3928"/>
    <cellStyle name="常规 84" xfId="3932"/>
    <cellStyle name="常规 85" xfId="71"/>
    <cellStyle name="常规 9" xfId="3942"/>
    <cellStyle name="常规 9 10" xfId="1049"/>
    <cellStyle name="常规 9 11" xfId="1052"/>
    <cellStyle name="常规 9 12" xfId="1055"/>
    <cellStyle name="常规 9 13" xfId="1061"/>
    <cellStyle name="常规 9 14" xfId="1064"/>
    <cellStyle name="常规 9 15" xfId="1066"/>
    <cellStyle name="常规 9 16" xfId="1069"/>
    <cellStyle name="常规 9 17" xfId="1072"/>
    <cellStyle name="常规 9 18" xfId="3943"/>
    <cellStyle name="常规 9 19" xfId="3945"/>
    <cellStyle name="常规 9 2" xfId="1443"/>
    <cellStyle name="常规 9 20" xfId="1067"/>
    <cellStyle name="常规 9 21" xfId="1070"/>
    <cellStyle name="常规 9 22" xfId="1073"/>
    <cellStyle name="常规 9 23" xfId="3944"/>
    <cellStyle name="常规 9 24" xfId="3946"/>
    <cellStyle name="常规 9 25" xfId="3947"/>
    <cellStyle name="常规 9 26" xfId="3949"/>
    <cellStyle name="常规 9 27" xfId="3951"/>
    <cellStyle name="常规 9 28" xfId="3953"/>
    <cellStyle name="常规 9 29" xfId="3955"/>
    <cellStyle name="常规 9 3" xfId="1445"/>
    <cellStyle name="常规 9 30" xfId="3948"/>
    <cellStyle name="常规 9 31" xfId="3950"/>
    <cellStyle name="常规 9 32" xfId="3952"/>
    <cellStyle name="常规 9 33" xfId="3954"/>
    <cellStyle name="常规 9 34" xfId="3956"/>
    <cellStyle name="常规 9 35" xfId="3957"/>
    <cellStyle name="常规 9 36" xfId="3959"/>
    <cellStyle name="常规 9 37" xfId="3961"/>
    <cellStyle name="常规 9 38" xfId="3963"/>
    <cellStyle name="常规 9 39" xfId="3965"/>
    <cellStyle name="常规 9 4" xfId="1447"/>
    <cellStyle name="常规 9 40" xfId="3958"/>
    <cellStyle name="常规 9 41" xfId="3960"/>
    <cellStyle name="常规 9 42" xfId="3962"/>
    <cellStyle name="常规 9 43" xfId="3964"/>
    <cellStyle name="常规 9 44" xfId="3966"/>
    <cellStyle name="常规 9 45" xfId="3967"/>
    <cellStyle name="常规 9 46" xfId="2901"/>
    <cellStyle name="常规 9 47" xfId="3969"/>
    <cellStyle name="常规 9 48" xfId="3971"/>
    <cellStyle name="常规 9 49" xfId="3973"/>
    <cellStyle name="常规 9 5" xfId="1450"/>
    <cellStyle name="常规 9 50" xfId="3968"/>
    <cellStyle name="常规 9 51" xfId="2902"/>
    <cellStyle name="常规 9 52" xfId="3970"/>
    <cellStyle name="常规 9 53" xfId="3972"/>
    <cellStyle name="常规 9 54" xfId="3974"/>
    <cellStyle name="常规 9 6" xfId="1452"/>
    <cellStyle name="常规 9 7" xfId="1454"/>
    <cellStyle name="常规 9 8" xfId="1456"/>
    <cellStyle name="常规 9 9" xfId="3975"/>
    <cellStyle name="常规_滨榆东路EXCEL清单0908" xfId="3976"/>
    <cellStyle name="常规_工程量清单--1标1.13修改稿" xfId="3978"/>
    <cellStyle name="常规_工程量清单--1标1.13修改稿 2" xfId="3979"/>
    <cellStyle name="常规_工程量清单--1标1.13修改稿 2 2" xfId="3980"/>
    <cellStyle name="常规_工程量清单--1标1.13修改稿 5" xfId="3981"/>
    <cellStyle name="常规_京开高速路面工程量清单" xfId="3982"/>
    <cellStyle name="常规_觅凤路清单 2" xfId="952"/>
    <cellStyle name="好 10" xfId="3399"/>
    <cellStyle name="好 11" xfId="3549"/>
    <cellStyle name="好 12" xfId="3678"/>
    <cellStyle name="好 13" xfId="3783"/>
    <cellStyle name="好 14" xfId="3879"/>
    <cellStyle name="好 2" xfId="3047"/>
    <cellStyle name="好 2 10" xfId="1262"/>
    <cellStyle name="好 2 11" xfId="1265"/>
    <cellStyle name="好 2 12" xfId="1268"/>
    <cellStyle name="好 2 13" xfId="1274"/>
    <cellStyle name="好 2 14" xfId="1277"/>
    <cellStyle name="好 2 15" xfId="1281"/>
    <cellStyle name="好 2 16" xfId="667"/>
    <cellStyle name="好 2 17" xfId="674"/>
    <cellStyle name="好 2 18" xfId="681"/>
    <cellStyle name="好 2 19" xfId="687"/>
    <cellStyle name="好 2 2" xfId="3983"/>
    <cellStyle name="好 2 20" xfId="1282"/>
    <cellStyle name="好 2 21" xfId="668"/>
    <cellStyle name="好 2 22" xfId="675"/>
    <cellStyle name="好 2 23" xfId="682"/>
    <cellStyle name="好 2 24" xfId="688"/>
    <cellStyle name="好 2 25" xfId="1290"/>
    <cellStyle name="好 2 26" xfId="1294"/>
    <cellStyle name="好 2 27" xfId="1298"/>
    <cellStyle name="好 2 28" xfId="1305"/>
    <cellStyle name="好 2 29" xfId="1309"/>
    <cellStyle name="好 2 3" xfId="1699"/>
    <cellStyle name="好 2 30" xfId="1291"/>
    <cellStyle name="好 2 31" xfId="1295"/>
    <cellStyle name="好 2 32" xfId="1299"/>
    <cellStyle name="好 2 33" xfId="1306"/>
    <cellStyle name="好 2 34" xfId="1310"/>
    <cellStyle name="好 2 35" xfId="1312"/>
    <cellStyle name="好 2 36" xfId="1315"/>
    <cellStyle name="好 2 37" xfId="1318"/>
    <cellStyle name="好 2 38" xfId="3984"/>
    <cellStyle name="好 2 39" xfId="3986"/>
    <cellStyle name="好 2 4" xfId="1778"/>
    <cellStyle name="好 2 40" xfId="1313"/>
    <cellStyle name="好 2 41" xfId="1316"/>
    <cellStyle name="好 2 42" xfId="1319"/>
    <cellStyle name="好 2 43" xfId="3985"/>
    <cellStyle name="好 2 44" xfId="3987"/>
    <cellStyle name="好 2 45" xfId="3988"/>
    <cellStyle name="好 2 46" xfId="3990"/>
    <cellStyle name="好 2 47" xfId="2998"/>
    <cellStyle name="好 2 48" xfId="3069"/>
    <cellStyle name="好 2 49" xfId="3071"/>
    <cellStyle name="好 2 5" xfId="1780"/>
    <cellStyle name="好 2 50" xfId="3989"/>
    <cellStyle name="好 2 6" xfId="1782"/>
    <cellStyle name="好 2 7" xfId="1784"/>
    <cellStyle name="好 2 8" xfId="1786"/>
    <cellStyle name="好 2 9" xfId="1788"/>
    <cellStyle name="好 3" xfId="3050"/>
    <cellStyle name="好 4" xfId="3053"/>
    <cellStyle name="好 5" xfId="3056"/>
    <cellStyle name="好 6" xfId="3060"/>
    <cellStyle name="好 7" xfId="3171"/>
    <cellStyle name="好 8" xfId="3173"/>
    <cellStyle name="好 9" xfId="3175"/>
    <cellStyle name="汇总 10" xfId="3992"/>
    <cellStyle name="汇总 11" xfId="3993"/>
    <cellStyle name="汇总 12" xfId="3994"/>
    <cellStyle name="汇总 13" xfId="3995"/>
    <cellStyle name="汇总 14" xfId="3996"/>
    <cellStyle name="汇总 2" xfId="3997"/>
    <cellStyle name="汇总 2 10" xfId="1739"/>
    <cellStyle name="汇总 2 11" xfId="1755"/>
    <cellStyle name="汇总 2 12" xfId="1770"/>
    <cellStyle name="汇总 2 13" xfId="1774"/>
    <cellStyle name="汇总 2 14" xfId="706"/>
    <cellStyle name="汇总 2 15" xfId="719"/>
    <cellStyle name="汇总 2 16" xfId="735"/>
    <cellStyle name="汇总 2 17" xfId="752"/>
    <cellStyle name="汇总 2 18" xfId="757"/>
    <cellStyle name="汇总 2 19" xfId="762"/>
    <cellStyle name="汇总 2 2" xfId="3998"/>
    <cellStyle name="汇总 2 20" xfId="720"/>
    <cellStyle name="汇总 2 21" xfId="736"/>
    <cellStyle name="汇总 2 22" xfId="753"/>
    <cellStyle name="汇总 2 23" xfId="758"/>
    <cellStyle name="汇总 2 24" xfId="763"/>
    <cellStyle name="汇总 2 25" xfId="768"/>
    <cellStyle name="汇总 2 26" xfId="773"/>
    <cellStyle name="汇总 2 27" xfId="2628"/>
    <cellStyle name="汇总 2 28" xfId="2631"/>
    <cellStyle name="汇总 2 29" xfId="2634"/>
    <cellStyle name="汇总 2 3" xfId="3999"/>
    <cellStyle name="汇总 2 30" xfId="769"/>
    <cellStyle name="汇总 2 31" xfId="774"/>
    <cellStyle name="汇总 2 32" xfId="2629"/>
    <cellStyle name="汇总 2 33" xfId="2632"/>
    <cellStyle name="汇总 2 34" xfId="2635"/>
    <cellStyle name="汇总 2 35" xfId="2637"/>
    <cellStyle name="汇总 2 36" xfId="4000"/>
    <cellStyle name="汇总 2 37" xfId="4002"/>
    <cellStyle name="汇总 2 38" xfId="4004"/>
    <cellStyle name="汇总 2 39" xfId="4006"/>
    <cellStyle name="汇总 2 4" xfId="4008"/>
    <cellStyle name="汇总 2 40" xfId="2638"/>
    <cellStyle name="汇总 2 41" xfId="4001"/>
    <cellStyle name="汇总 2 42" xfId="4003"/>
    <cellStyle name="汇总 2 43" xfId="4005"/>
    <cellStyle name="汇总 2 44" xfId="4007"/>
    <cellStyle name="汇总 2 45" xfId="4009"/>
    <cellStyle name="汇总 2 46" xfId="4011"/>
    <cellStyle name="汇总 2 47" xfId="4013"/>
    <cellStyle name="汇总 2 48" xfId="4015"/>
    <cellStyle name="汇总 2 49" xfId="4017"/>
    <cellStyle name="汇总 2 5" xfId="4019"/>
    <cellStyle name="汇总 2 50" xfId="4010"/>
    <cellStyle name="汇总 2 51" xfId="4012"/>
    <cellStyle name="汇总 2 52" xfId="4014"/>
    <cellStyle name="汇总 2 53" xfId="4016"/>
    <cellStyle name="汇总 2 54" xfId="4018"/>
    <cellStyle name="汇总 2 6" xfId="4020"/>
    <cellStyle name="汇总 2 7" xfId="4021"/>
    <cellStyle name="汇总 2 8" xfId="4022"/>
    <cellStyle name="汇总 2 9" xfId="4023"/>
    <cellStyle name="汇总 3" xfId="4024"/>
    <cellStyle name="汇总 4" xfId="4025"/>
    <cellStyle name="汇总 5" xfId="4026"/>
    <cellStyle name="汇总 6" xfId="4027"/>
    <cellStyle name="汇总 7" xfId="4028"/>
    <cellStyle name="汇总 8" xfId="4029"/>
    <cellStyle name="汇总 9" xfId="4030"/>
    <cellStyle name="计算 10" xfId="2733"/>
    <cellStyle name="计算 11" xfId="2744"/>
    <cellStyle name="计算 12" xfId="2748"/>
    <cellStyle name="计算 13" xfId="2752"/>
    <cellStyle name="计算 14" xfId="2756"/>
    <cellStyle name="计算 2" xfId="4031"/>
    <cellStyle name="计算 2 10" xfId="50"/>
    <cellStyle name="计算 2 11" xfId="2325"/>
    <cellStyle name="计算 2 12" xfId="2337"/>
    <cellStyle name="计算 2 13" xfId="2339"/>
    <cellStyle name="计算 2 14" xfId="2341"/>
    <cellStyle name="计算 2 15" xfId="1357"/>
    <cellStyle name="计算 2 16" xfId="1379"/>
    <cellStyle name="计算 2 17" xfId="1403"/>
    <cellStyle name="计算 2 18" xfId="1428"/>
    <cellStyle name="计算 2 19" xfId="1431"/>
    <cellStyle name="计算 2 2" xfId="4032"/>
    <cellStyle name="计算 2 20" xfId="1358"/>
    <cellStyle name="计算 2 21" xfId="1380"/>
    <cellStyle name="计算 2 22" xfId="1404"/>
    <cellStyle name="计算 2 23" xfId="1429"/>
    <cellStyle name="计算 2 24" xfId="1432"/>
    <cellStyle name="计算 2 25" xfId="1434"/>
    <cellStyle name="计算 2 26" xfId="1437"/>
    <cellStyle name="计算 2 27" xfId="1440"/>
    <cellStyle name="计算 2 28" xfId="4033"/>
    <cellStyle name="计算 2 29" xfId="4035"/>
    <cellStyle name="计算 2 3" xfId="4037"/>
    <cellStyle name="计算 2 30" xfId="1435"/>
    <cellStyle name="计算 2 31" xfId="1438"/>
    <cellStyle name="计算 2 32" xfId="1441"/>
    <cellStyle name="计算 2 33" xfId="4034"/>
    <cellStyle name="计算 2 34" xfId="4036"/>
    <cellStyle name="计算 2 35" xfId="4038"/>
    <cellStyle name="计算 2 36" xfId="4040"/>
    <cellStyle name="计算 2 37" xfId="3906"/>
    <cellStyle name="计算 2 38" xfId="3909"/>
    <cellStyle name="计算 2 39" xfId="3912"/>
    <cellStyle name="计算 2 4" xfId="4042"/>
    <cellStyle name="计算 2 40" xfId="4039"/>
    <cellStyle name="计算 2 41" xfId="4041"/>
    <cellStyle name="计算 2 42" xfId="3907"/>
    <cellStyle name="计算 2 43" xfId="3910"/>
    <cellStyle name="计算 2 44" xfId="3913"/>
    <cellStyle name="计算 2 45" xfId="3920"/>
    <cellStyle name="计算 2 46" xfId="4043"/>
    <cellStyle name="计算 2 47" xfId="4044"/>
    <cellStyle name="计算 2 48" xfId="4045"/>
    <cellStyle name="计算 2 49" xfId="4046"/>
    <cellStyle name="计算 2 5" xfId="4047"/>
    <cellStyle name="计算 2 50" xfId="3921"/>
    <cellStyle name="计算 2 6" xfId="4048"/>
    <cellStyle name="计算 2 7" xfId="4049"/>
    <cellStyle name="计算 2 8" xfId="4050"/>
    <cellStyle name="计算 2 9" xfId="4051"/>
    <cellStyle name="计算 3" xfId="948"/>
    <cellStyle name="计算 4" xfId="1004"/>
    <cellStyle name="计算 5" xfId="1094"/>
    <cellStyle name="计算 6" xfId="1128"/>
    <cellStyle name="计算 7" xfId="1176"/>
    <cellStyle name="计算 8" xfId="1251"/>
    <cellStyle name="计算 9" xfId="2911"/>
    <cellStyle name="检查单元格 10" xfId="4052"/>
    <cellStyle name="检查单元格 11" xfId="4053"/>
    <cellStyle name="检查单元格 12" xfId="4054"/>
    <cellStyle name="检查单元格 13" xfId="4055"/>
    <cellStyle name="检查单元格 14" xfId="4056"/>
    <cellStyle name="检查单元格 2" xfId="4057"/>
    <cellStyle name="检查单元格 2 10" xfId="4058"/>
    <cellStyle name="检查单元格 2 11" xfId="4059"/>
    <cellStyle name="检查单元格 2 12" xfId="4060"/>
    <cellStyle name="检查单元格 2 13" xfId="4061"/>
    <cellStyle name="检查单元格 2 14" xfId="4062"/>
    <cellStyle name="检查单元格 2 15" xfId="4063"/>
    <cellStyle name="检查单元格 2 16" xfId="4065"/>
    <cellStyle name="检查单元格 2 17" xfId="4067"/>
    <cellStyle name="检查单元格 2 18" xfId="2945"/>
    <cellStyle name="检查单元格 2 19" xfId="2959"/>
    <cellStyle name="检查单元格 2 2" xfId="4069"/>
    <cellStyle name="检查单元格 2 20" xfId="4064"/>
    <cellStyle name="检查单元格 2 21" xfId="4066"/>
    <cellStyle name="检查单元格 2 22" xfId="4068"/>
    <cellStyle name="检查单元格 2 23" xfId="2946"/>
    <cellStyle name="检查单元格 2 24" xfId="2960"/>
    <cellStyle name="检查单元格 2 25" xfId="2972"/>
    <cellStyle name="检查单元格 2 26" xfId="2981"/>
    <cellStyle name="检查单元格 2 27" xfId="2984"/>
    <cellStyle name="检查单元格 2 28" xfId="2988"/>
    <cellStyle name="检查单元格 2 29" xfId="2992"/>
    <cellStyle name="检查单元格 2 3" xfId="4070"/>
    <cellStyle name="检查单元格 2 30" xfId="2973"/>
    <cellStyle name="检查单元格 2 31" xfId="2982"/>
    <cellStyle name="检查单元格 2 32" xfId="2985"/>
    <cellStyle name="检查单元格 2 33" xfId="2989"/>
    <cellStyle name="检查单元格 2 34" xfId="2993"/>
    <cellStyle name="检查单元格 2 35" xfId="2995"/>
    <cellStyle name="检查单元格 2 36" xfId="4071"/>
    <cellStyle name="检查单元格 2 37" xfId="2246"/>
    <cellStyle name="检查单元格 2 38" xfId="2249"/>
    <cellStyle name="检查单元格 2 39" xfId="2252"/>
    <cellStyle name="检查单元格 2 4" xfId="4073"/>
    <cellStyle name="检查单元格 2 40" xfId="2996"/>
    <cellStyle name="检查单元格 2 41" xfId="4072"/>
    <cellStyle name="检查单元格 2 42" xfId="2247"/>
    <cellStyle name="检查单元格 2 43" xfId="2250"/>
    <cellStyle name="检查单元格 2 44" xfId="2253"/>
    <cellStyle name="检查单元格 2 45" xfId="2255"/>
    <cellStyle name="检查单元格 2 46" xfId="2258"/>
    <cellStyle name="检查单元格 2 47" xfId="2260"/>
    <cellStyle name="检查单元格 2 48" xfId="2263"/>
    <cellStyle name="检查单元格 2 49" xfId="2266"/>
    <cellStyle name="检查单元格 2 5" xfId="612"/>
    <cellStyle name="检查单元格 2 50" xfId="2256"/>
    <cellStyle name="检查单元格 2 6" xfId="616"/>
    <cellStyle name="检查单元格 2 7" xfId="625"/>
    <cellStyle name="检查单元格 2 8" xfId="629"/>
    <cellStyle name="检查单元格 2 9" xfId="4074"/>
    <cellStyle name="检查单元格 3" xfId="4075"/>
    <cellStyle name="检查单元格 4" xfId="4076"/>
    <cellStyle name="检查单元格 5" xfId="4077"/>
    <cellStyle name="检查单元格 6" xfId="4078"/>
    <cellStyle name="检查单元格 7" xfId="4079"/>
    <cellStyle name="检查单元格 8" xfId="4080"/>
    <cellStyle name="检查单元格 9" xfId="4081"/>
    <cellStyle name="解释性文本 10" xfId="4082"/>
    <cellStyle name="解释性文本 11" xfId="4083"/>
    <cellStyle name="解释性文本 12" xfId="4084"/>
    <cellStyle name="解释性文本 13" xfId="4085"/>
    <cellStyle name="解释性文本 14" xfId="4086"/>
    <cellStyle name="解释性文本 2" xfId="4087"/>
    <cellStyle name="解释性文本 2 10" xfId="4088"/>
    <cellStyle name="解释性文本 2 11" xfId="3890"/>
    <cellStyle name="解释性文本 2 12" xfId="2176"/>
    <cellStyle name="解释性文本 2 13" xfId="2192"/>
    <cellStyle name="解释性文本 2 14" xfId="2204"/>
    <cellStyle name="解释性文本 2 15" xfId="2213"/>
    <cellStyle name="解释性文本 2 16" xfId="2216"/>
    <cellStyle name="解释性文本 2 17" xfId="2219"/>
    <cellStyle name="解释性文本 2 18" xfId="2222"/>
    <cellStyle name="解释性文本 2 19" xfId="2225"/>
    <cellStyle name="解释性文本 2 2" xfId="4089"/>
    <cellStyle name="解释性文本 2 20" xfId="2214"/>
    <cellStyle name="解释性文本 2 21" xfId="2217"/>
    <cellStyle name="解释性文本 2 22" xfId="2220"/>
    <cellStyle name="解释性文本 2 23" xfId="2223"/>
    <cellStyle name="解释性文本 2 24" xfId="2226"/>
    <cellStyle name="解释性文本 2 25" xfId="4090"/>
    <cellStyle name="解释性文本 2 26" xfId="4092"/>
    <cellStyle name="解释性文本 2 27" xfId="4094"/>
    <cellStyle name="解释性文本 2 28" xfId="4096"/>
    <cellStyle name="解释性文本 2 29" xfId="4098"/>
    <cellStyle name="解释性文本 2 3" xfId="4100"/>
    <cellStyle name="解释性文本 2 30" xfId="4091"/>
    <cellStyle name="解释性文本 2 31" xfId="4093"/>
    <cellStyle name="解释性文本 2 32" xfId="4095"/>
    <cellStyle name="解释性文本 2 33" xfId="4097"/>
    <cellStyle name="解释性文本 2 34" xfId="4099"/>
    <cellStyle name="解释性文本 2 35" xfId="4101"/>
    <cellStyle name="解释性文本 2 36" xfId="4103"/>
    <cellStyle name="解释性文本 2 37" xfId="4105"/>
    <cellStyle name="解释性文本 2 38" xfId="4107"/>
    <cellStyle name="解释性文本 2 39" xfId="4109"/>
    <cellStyle name="解释性文本 2 4" xfId="4111"/>
    <cellStyle name="解释性文本 2 40" xfId="4102"/>
    <cellStyle name="解释性文本 2 41" xfId="4104"/>
    <cellStyle name="解释性文本 2 42" xfId="4106"/>
    <cellStyle name="解释性文本 2 43" xfId="4108"/>
    <cellStyle name="解释性文本 2 44" xfId="4110"/>
    <cellStyle name="解释性文本 2 45" xfId="4112"/>
    <cellStyle name="解释性文本 2 46" xfId="3977"/>
    <cellStyle name="解释性文本 2 47" xfId="4114"/>
    <cellStyle name="解释性文本 2 48" xfId="4115"/>
    <cellStyle name="解释性文本 2 49" xfId="4116"/>
    <cellStyle name="解释性文本 2 5" xfId="4117"/>
    <cellStyle name="解释性文本 2 50" xfId="4113"/>
    <cellStyle name="解释性文本 2 6" xfId="4118"/>
    <cellStyle name="解释性文本 2 7" xfId="4119"/>
    <cellStyle name="解释性文本 2 8" xfId="4120"/>
    <cellStyle name="解释性文本 2 9" xfId="4121"/>
    <cellStyle name="解释性文本 3" xfId="4122"/>
    <cellStyle name="解释性文本 4" xfId="4123"/>
    <cellStyle name="解释性文本 5" xfId="3271"/>
    <cellStyle name="解释性文本 6" xfId="3322"/>
    <cellStyle name="解释性文本 7" xfId="3324"/>
    <cellStyle name="解释性文本 8" xfId="3326"/>
    <cellStyle name="解释性文本 9" xfId="3328"/>
    <cellStyle name="警告文本 10" xfId="1954"/>
    <cellStyle name="警告文本 11" xfId="1956"/>
    <cellStyle name="警告文本 12" xfId="1958"/>
    <cellStyle name="警告文本 13" xfId="1960"/>
    <cellStyle name="警告文本 14" xfId="4124"/>
    <cellStyle name="警告文本 2" xfId="1337"/>
    <cellStyle name="警告文本 2 10" xfId="2021"/>
    <cellStyle name="警告文本 2 11" xfId="2024"/>
    <cellStyle name="警告文本 2 12" xfId="2027"/>
    <cellStyle name="警告文本 2 13" xfId="2029"/>
    <cellStyle name="警告文本 2 14" xfId="60"/>
    <cellStyle name="警告文本 2 15" xfId="43"/>
    <cellStyle name="警告文本 2 16" xfId="20"/>
    <cellStyle name="警告文本 2 17" xfId="67"/>
    <cellStyle name="警告文本 2 18" xfId="99"/>
    <cellStyle name="警告文本 2 19" xfId="106"/>
    <cellStyle name="警告文本 2 2" xfId="4125"/>
    <cellStyle name="警告文本 2 20" xfId="44"/>
    <cellStyle name="警告文本 2 21" xfId="21"/>
    <cellStyle name="警告文本 2 22" xfId="68"/>
    <cellStyle name="警告文本 2 23" xfId="100"/>
    <cellStyle name="警告文本 2 24" xfId="107"/>
    <cellStyle name="警告文本 2 25" xfId="2032"/>
    <cellStyle name="警告文本 2 26" xfId="2038"/>
    <cellStyle name="警告文本 2 27" xfId="2044"/>
    <cellStyle name="警告文本 2 28" xfId="2050"/>
    <cellStyle name="警告文本 2 29" xfId="2057"/>
    <cellStyle name="警告文本 2 3" xfId="4126"/>
    <cellStyle name="警告文本 2 30" xfId="2033"/>
    <cellStyle name="警告文本 2 31" xfId="2039"/>
    <cellStyle name="警告文本 2 32" xfId="2045"/>
    <cellStyle name="警告文本 2 33" xfId="2051"/>
    <cellStyle name="警告文本 2 34" xfId="2058"/>
    <cellStyle name="警告文本 2 35" xfId="2064"/>
    <cellStyle name="警告文本 2 36" xfId="2071"/>
    <cellStyle name="警告文本 2 37" xfId="2077"/>
    <cellStyle name="警告文本 2 38" xfId="2083"/>
    <cellStyle name="警告文本 2 39" xfId="2090"/>
    <cellStyle name="警告文本 2 4" xfId="4127"/>
    <cellStyle name="警告文本 2 40" xfId="2065"/>
    <cellStyle name="警告文本 2 41" xfId="2072"/>
    <cellStyle name="警告文本 2 42" xfId="2078"/>
    <cellStyle name="警告文本 2 43" xfId="2084"/>
    <cellStyle name="警告文本 2 44" xfId="2091"/>
    <cellStyle name="警告文本 2 45" xfId="2096"/>
    <cellStyle name="警告文本 2 46" xfId="2101"/>
    <cellStyle name="警告文本 2 47" xfId="2105"/>
    <cellStyle name="警告文本 2 48" xfId="2109"/>
    <cellStyle name="警告文本 2 49" xfId="4128"/>
    <cellStyle name="警告文本 2 5" xfId="4129"/>
    <cellStyle name="警告文本 2 50" xfId="2097"/>
    <cellStyle name="警告文本 2 6" xfId="3337"/>
    <cellStyle name="警告文本 2 7" xfId="4130"/>
    <cellStyle name="警告文本 2 8" xfId="4131"/>
    <cellStyle name="警告文本 2 9" xfId="4132"/>
    <cellStyle name="警告文本 3" xfId="1340"/>
    <cellStyle name="警告文本 4" xfId="4133"/>
    <cellStyle name="警告文本 5" xfId="4134"/>
    <cellStyle name="警告文本 6" xfId="4135"/>
    <cellStyle name="警告文本 7" xfId="4136"/>
    <cellStyle name="警告文本 8" xfId="4137"/>
    <cellStyle name="警告文本 9" xfId="4138"/>
    <cellStyle name="链接单元格 10" xfId="4139"/>
    <cellStyle name="链接单元格 11" xfId="4140"/>
    <cellStyle name="链接单元格 12" xfId="4141"/>
    <cellStyle name="链接单元格 13" xfId="4142"/>
    <cellStyle name="链接单元格 14" xfId="4143"/>
    <cellStyle name="链接单元格 2" xfId="4144"/>
    <cellStyle name="链接单元格 2 10" xfId="4145"/>
    <cellStyle name="链接单元格 2 11" xfId="4146"/>
    <cellStyle name="链接单元格 2 12" xfId="4147"/>
    <cellStyle name="链接单元格 2 13" xfId="4148"/>
    <cellStyle name="链接单元格 2 14" xfId="4149"/>
    <cellStyle name="链接单元格 2 15" xfId="4150"/>
    <cellStyle name="链接单元格 2 16" xfId="4152"/>
    <cellStyle name="链接单元格 2 17" xfId="4154"/>
    <cellStyle name="链接单元格 2 18" xfId="4156"/>
    <cellStyle name="链接单元格 2 19" xfId="4158"/>
    <cellStyle name="链接单元格 2 2" xfId="4160"/>
    <cellStyle name="链接单元格 2 20" xfId="4151"/>
    <cellStyle name="链接单元格 2 21" xfId="4153"/>
    <cellStyle name="链接单元格 2 22" xfId="4155"/>
    <cellStyle name="链接单元格 2 23" xfId="4157"/>
    <cellStyle name="链接单元格 2 24" xfId="4159"/>
    <cellStyle name="链接单元格 2 25" xfId="4161"/>
    <cellStyle name="链接单元格 2 26" xfId="4163"/>
    <cellStyle name="链接单元格 2 27" xfId="4165"/>
    <cellStyle name="链接单元格 2 28" xfId="4167"/>
    <cellStyle name="链接单元格 2 29" xfId="4169"/>
    <cellStyle name="链接单元格 2 3" xfId="4171"/>
    <cellStyle name="链接单元格 2 30" xfId="4162"/>
    <cellStyle name="链接单元格 2 31" xfId="4164"/>
    <cellStyle name="链接单元格 2 32" xfId="4166"/>
    <cellStyle name="链接单元格 2 33" xfId="4168"/>
    <cellStyle name="链接单元格 2 34" xfId="4170"/>
    <cellStyle name="链接单元格 2 35" xfId="4172"/>
    <cellStyle name="链接单元格 2 36" xfId="4174"/>
    <cellStyle name="链接单元格 2 37" xfId="4176"/>
    <cellStyle name="链接单元格 2 38" xfId="4178"/>
    <cellStyle name="链接单元格 2 39" xfId="4180"/>
    <cellStyle name="链接单元格 2 4" xfId="4182"/>
    <cellStyle name="链接单元格 2 40" xfId="4173"/>
    <cellStyle name="链接单元格 2 41" xfId="4175"/>
    <cellStyle name="链接单元格 2 42" xfId="4177"/>
    <cellStyle name="链接单元格 2 43" xfId="4179"/>
    <cellStyle name="链接单元格 2 44" xfId="4181"/>
    <cellStyle name="链接单元格 2 45" xfId="4183"/>
    <cellStyle name="链接单元格 2 46" xfId="4185"/>
    <cellStyle name="链接单元格 2 47" xfId="4186"/>
    <cellStyle name="链接单元格 2 48" xfId="4187"/>
    <cellStyle name="链接单元格 2 49" xfId="4188"/>
    <cellStyle name="链接单元格 2 5" xfId="4189"/>
    <cellStyle name="链接单元格 2 50" xfId="4184"/>
    <cellStyle name="链接单元格 2 6" xfId="4190"/>
    <cellStyle name="链接单元格 2 7" xfId="4191"/>
    <cellStyle name="链接单元格 2 8" xfId="4192"/>
    <cellStyle name="链接单元格 2 9" xfId="4193"/>
    <cellStyle name="链接单元格 3" xfId="4194"/>
    <cellStyle name="链接单元格 4" xfId="4195"/>
    <cellStyle name="链接单元格 5" xfId="4196"/>
    <cellStyle name="链接单元格 6" xfId="4197"/>
    <cellStyle name="链接单元格 7" xfId="3933"/>
    <cellStyle name="链接单元格 8" xfId="3935"/>
    <cellStyle name="链接单元格 9" xfId="3745"/>
    <cellStyle name="千位分隔 2" xfId="3178"/>
    <cellStyle name="千位分隔 2 10" xfId="1669"/>
    <cellStyle name="千位分隔 2 11" xfId="1684"/>
    <cellStyle name="千位分隔 2 12" xfId="1688"/>
    <cellStyle name="千位分隔 2 13" xfId="600"/>
    <cellStyle name="千位分隔 2 14" xfId="620"/>
    <cellStyle name="千位分隔 2 15" xfId="639"/>
    <cellStyle name="千位分隔 2 16" xfId="653"/>
    <cellStyle name="千位分隔 2 17" xfId="658"/>
    <cellStyle name="千位分隔 2 18" xfId="485"/>
    <cellStyle name="千位分隔 2 19" xfId="564"/>
    <cellStyle name="千位分隔 2 2" xfId="1921"/>
    <cellStyle name="千位分隔 2 2 10" xfId="4198"/>
    <cellStyle name="千位分隔 2 2 11" xfId="4199"/>
    <cellStyle name="千位分隔 2 2 12" xfId="4200"/>
    <cellStyle name="千位分隔 2 2 13" xfId="4201"/>
    <cellStyle name="千位分隔 2 2 14" xfId="4202"/>
    <cellStyle name="千位分隔 2 2 15" xfId="4203"/>
    <cellStyle name="千位分隔 2 2 16" xfId="4205"/>
    <cellStyle name="千位分隔 2 2 17" xfId="4207"/>
    <cellStyle name="千位分隔 2 2 18" xfId="4209"/>
    <cellStyle name="千位分隔 2 2 19" xfId="2905"/>
    <cellStyle name="千位分隔 2 2 2" xfId="4211"/>
    <cellStyle name="千位分隔 2 2 20" xfId="4204"/>
    <cellStyle name="千位分隔 2 2 21" xfId="4206"/>
    <cellStyle name="千位分隔 2 2 22" xfId="4208"/>
    <cellStyle name="千位分隔 2 2 23" xfId="4210"/>
    <cellStyle name="千位分隔 2 2 24" xfId="2906"/>
    <cellStyle name="千位分隔 2 2 25" xfId="4212"/>
    <cellStyle name="千位分隔 2 2 26" xfId="4214"/>
    <cellStyle name="千位分隔 2 2 27" xfId="4216"/>
    <cellStyle name="千位分隔 2 2 28" xfId="4218"/>
    <cellStyle name="千位分隔 2 2 29" xfId="4220"/>
    <cellStyle name="千位分隔 2 2 3" xfId="4222"/>
    <cellStyle name="千位分隔 2 2 30" xfId="4213"/>
    <cellStyle name="千位分隔 2 2 31" xfId="4215"/>
    <cellStyle name="千位分隔 2 2 32" xfId="4217"/>
    <cellStyle name="千位分隔 2 2 33" xfId="4219"/>
    <cellStyle name="千位分隔 2 2 34" xfId="4221"/>
    <cellStyle name="千位分隔 2 2 35" xfId="4223"/>
    <cellStyle name="千位分隔 2 2 36" xfId="4225"/>
    <cellStyle name="千位分隔 2 2 37" xfId="4227"/>
    <cellStyle name="千位分隔 2 2 38" xfId="4229"/>
    <cellStyle name="千位分隔 2 2 39" xfId="4231"/>
    <cellStyle name="千位分隔 2 2 4" xfId="4233"/>
    <cellStyle name="千位分隔 2 2 40" xfId="4224"/>
    <cellStyle name="千位分隔 2 2 41" xfId="4226"/>
    <cellStyle name="千位分隔 2 2 42" xfId="4228"/>
    <cellStyle name="千位分隔 2 2 43" xfId="4230"/>
    <cellStyle name="千位分隔 2 2 44" xfId="4232"/>
    <cellStyle name="千位分隔 2 2 45" xfId="4234"/>
    <cellStyle name="千位分隔 2 2 46" xfId="4236"/>
    <cellStyle name="千位分隔 2 2 47" xfId="3897"/>
    <cellStyle name="千位分隔 2 2 48" xfId="4238"/>
    <cellStyle name="千位分隔 2 2 49" xfId="4239"/>
    <cellStyle name="千位分隔 2 2 5" xfId="4240"/>
    <cellStyle name="千位分隔 2 2 50" xfId="4235"/>
    <cellStyle name="千位分隔 2 2 51" xfId="4237"/>
    <cellStyle name="千位分隔 2 2 6" xfId="4241"/>
    <cellStyle name="千位分隔 2 2 7" xfId="4242"/>
    <cellStyle name="千位分隔 2 2 8" xfId="3698"/>
    <cellStyle name="千位分隔 2 2 9" xfId="3991"/>
    <cellStyle name="千位分隔 2 20" xfId="640"/>
    <cellStyle name="千位分隔 2 21" xfId="654"/>
    <cellStyle name="千位分隔 2 22" xfId="659"/>
    <cellStyle name="千位分隔 2 23" xfId="486"/>
    <cellStyle name="千位分隔 2 24" xfId="565"/>
    <cellStyle name="千位分隔 2 25" xfId="570"/>
    <cellStyle name="千位分隔 2 26" xfId="1459"/>
    <cellStyle name="千位分隔 2 27" xfId="1464"/>
    <cellStyle name="千位分隔 2 28" xfId="1469"/>
    <cellStyle name="千位分隔 2 29" xfId="1474"/>
    <cellStyle name="千位分隔 2 3" xfId="1924"/>
    <cellStyle name="千位分隔 2 30" xfId="571"/>
    <cellStyle name="千位分隔 2 31" xfId="1460"/>
    <cellStyle name="千位分隔 2 32" xfId="1465"/>
    <cellStyle name="千位分隔 2 33" xfId="1470"/>
    <cellStyle name="千位分隔 2 34" xfId="1475"/>
    <cellStyle name="千位分隔 2 35" xfId="1480"/>
    <cellStyle name="千位分隔 2 36" xfId="1485"/>
    <cellStyle name="千位分隔 2 37" xfId="1491"/>
    <cellStyle name="千位分隔 2 38" xfId="1497"/>
    <cellStyle name="千位分隔 2 39" xfId="1503"/>
    <cellStyle name="千位分隔 2 4" xfId="1925"/>
    <cellStyle name="千位分隔 2 40" xfId="1479"/>
    <cellStyle name="千位分隔 2 41" xfId="1484"/>
    <cellStyle name="千位分隔 2 42" xfId="1490"/>
    <cellStyle name="千位分隔 2 43" xfId="1496"/>
    <cellStyle name="千位分隔 2 44" xfId="1502"/>
    <cellStyle name="千位分隔 2 45" xfId="4243"/>
    <cellStyle name="千位分隔 2 46" xfId="4244"/>
    <cellStyle name="千位分隔 2 47" xfId="4245"/>
    <cellStyle name="千位分隔 2 48" xfId="4246"/>
    <cellStyle name="千位分隔 2 5" xfId="1928"/>
    <cellStyle name="千位分隔 2 6" xfId="1932"/>
    <cellStyle name="千位分隔 2 7" xfId="1935"/>
    <cellStyle name="千位分隔 2 8" xfId="1938"/>
    <cellStyle name="千位分隔 2 9" xfId="1941"/>
    <cellStyle name="强调文字颜色 1 10" xfId="4247"/>
    <cellStyle name="强调文字颜色 1 11" xfId="4248"/>
    <cellStyle name="强调文字颜色 1 12" xfId="4249"/>
    <cellStyle name="强调文字颜色 1 13" xfId="4250"/>
    <cellStyle name="强调文字颜色 1 2" xfId="4251"/>
    <cellStyle name="强调文字颜色 1 2 10" xfId="4252"/>
    <cellStyle name="强调文字颜色 1 2 11" xfId="4253"/>
    <cellStyle name="强调文字颜色 1 2 12" xfId="4254"/>
    <cellStyle name="强调文字颜色 1 2 13" xfId="4255"/>
    <cellStyle name="强调文字颜色 1 2 14" xfId="4256"/>
    <cellStyle name="强调文字颜色 1 2 15" xfId="4258"/>
    <cellStyle name="强调文字颜色 1 2 16" xfId="4260"/>
    <cellStyle name="强调文字颜色 1 2 17" xfId="4262"/>
    <cellStyle name="强调文字颜色 1 2 18" xfId="4264"/>
    <cellStyle name="强调文字颜色 1 2 19" xfId="4266"/>
    <cellStyle name="强调文字颜色 1 2 2" xfId="4267"/>
    <cellStyle name="强调文字颜色 1 2 20" xfId="4257"/>
    <cellStyle name="强调文字颜色 1 2 21" xfId="4259"/>
    <cellStyle name="强调文字颜色 1 2 22" xfId="4261"/>
    <cellStyle name="强调文字颜色 1 2 23" xfId="4263"/>
    <cellStyle name="强调文字颜色 1 2 24" xfId="4265"/>
    <cellStyle name="强调文字颜色 1 2 25" xfId="4269"/>
    <cellStyle name="强调文字颜色 1 2 26" xfId="4271"/>
    <cellStyle name="强调文字颜色 1 2 27" xfId="4273"/>
    <cellStyle name="强调文字颜色 1 2 28" xfId="4275"/>
    <cellStyle name="强调文字颜色 1 2 29" xfId="4277"/>
    <cellStyle name="强调文字颜色 1 2 3" xfId="4278"/>
    <cellStyle name="强调文字颜色 1 2 30" xfId="4268"/>
    <cellStyle name="强调文字颜色 1 2 31" xfId="4270"/>
    <cellStyle name="强调文字颜色 1 2 32" xfId="4272"/>
    <cellStyle name="强调文字颜色 1 2 33" xfId="4274"/>
    <cellStyle name="强调文字颜色 1 2 34" xfId="4276"/>
    <cellStyle name="强调文字颜色 1 2 35" xfId="4280"/>
    <cellStyle name="强调文字颜色 1 2 36" xfId="4282"/>
    <cellStyle name="强调文字颜色 1 2 37" xfId="4284"/>
    <cellStyle name="强调文字颜色 1 2 38" xfId="4286"/>
    <cellStyle name="强调文字颜色 1 2 39" xfId="4288"/>
    <cellStyle name="强调文字颜色 1 2 4" xfId="4289"/>
    <cellStyle name="强调文字颜色 1 2 40" xfId="4279"/>
    <cellStyle name="强调文字颜色 1 2 41" xfId="4281"/>
    <cellStyle name="强调文字颜色 1 2 42" xfId="4283"/>
    <cellStyle name="强调文字颜色 1 2 43" xfId="4285"/>
    <cellStyle name="强调文字颜色 1 2 44" xfId="4287"/>
    <cellStyle name="强调文字颜色 1 2 45" xfId="4291"/>
    <cellStyle name="强调文字颜色 1 2 46" xfId="4293"/>
    <cellStyle name="强调文字颜色 1 2 47" xfId="4295"/>
    <cellStyle name="强调文字颜色 1 2 48" xfId="4297"/>
    <cellStyle name="强调文字颜色 1 2 49" xfId="4299"/>
    <cellStyle name="强调文字颜色 1 2 5" xfId="4300"/>
    <cellStyle name="强调文字颜色 1 2 50" xfId="4290"/>
    <cellStyle name="强调文字颜色 1 2 51" xfId="4292"/>
    <cellStyle name="强调文字颜色 1 2 52" xfId="4294"/>
    <cellStyle name="强调文字颜色 1 2 53" xfId="4296"/>
    <cellStyle name="强调文字颜色 1 2 54" xfId="4298"/>
    <cellStyle name="强调文字颜色 1 2 6" xfId="4301"/>
    <cellStyle name="强调文字颜色 1 2 7" xfId="4302"/>
    <cellStyle name="强调文字颜色 1 2 8" xfId="4303"/>
    <cellStyle name="强调文字颜色 1 2 9" xfId="4304"/>
    <cellStyle name="强调文字颜色 1 3" xfId="4305"/>
    <cellStyle name="强调文字颜色 1 4" xfId="4306"/>
    <cellStyle name="强调文字颜色 1 5" xfId="4307"/>
    <cellStyle name="强调文字颜色 1 6" xfId="4308"/>
    <cellStyle name="强调文字颜色 1 7" xfId="4309"/>
    <cellStyle name="强调文字颜色 1 8" xfId="4310"/>
    <cellStyle name="强调文字颜色 1 9" xfId="4311"/>
    <cellStyle name="强调文字颜色 2 10" xfId="4312"/>
    <cellStyle name="强调文字颜色 2 11" xfId="4313"/>
    <cellStyle name="强调文字颜色 2 12" xfId="4314"/>
    <cellStyle name="强调文字颜色 2 13" xfId="4315"/>
    <cellStyle name="强调文字颜色 2 2" xfId="181"/>
    <cellStyle name="强调文字颜色 2 2 10" xfId="4316"/>
    <cellStyle name="强调文字颜色 2 2 11" xfId="4317"/>
    <cellStyle name="强调文字颜色 2 2 12" xfId="4318"/>
    <cellStyle name="强调文字颜色 2 2 13" xfId="4319"/>
    <cellStyle name="强调文字颜色 2 2 14" xfId="4320"/>
    <cellStyle name="强调文字颜色 2 2 15" xfId="4322"/>
    <cellStyle name="强调文字颜色 2 2 16" xfId="4324"/>
    <cellStyle name="强调文字颜色 2 2 17" xfId="4326"/>
    <cellStyle name="强调文字颜色 2 2 18" xfId="4328"/>
    <cellStyle name="强调文字颜色 2 2 19" xfId="4330"/>
    <cellStyle name="强调文字颜色 2 2 2" xfId="449"/>
    <cellStyle name="强调文字颜色 2 2 20" xfId="4321"/>
    <cellStyle name="强调文字颜色 2 2 21" xfId="4323"/>
    <cellStyle name="强调文字颜色 2 2 22" xfId="4325"/>
    <cellStyle name="强调文字颜色 2 2 23" xfId="4327"/>
    <cellStyle name="强调文字颜色 2 2 24" xfId="4329"/>
    <cellStyle name="强调文字颜色 2 2 25" xfId="4332"/>
    <cellStyle name="强调文字颜色 2 2 26" xfId="4334"/>
    <cellStyle name="强调文字颜色 2 2 27" xfId="4336"/>
    <cellStyle name="强调文字颜色 2 2 28" xfId="4338"/>
    <cellStyle name="强调文字颜色 2 2 29" xfId="4340"/>
    <cellStyle name="强调文字颜色 2 2 3" xfId="451"/>
    <cellStyle name="强调文字颜色 2 2 30" xfId="4331"/>
    <cellStyle name="强调文字颜色 2 2 31" xfId="4333"/>
    <cellStyle name="强调文字颜色 2 2 32" xfId="4335"/>
    <cellStyle name="强调文字颜色 2 2 33" xfId="4337"/>
    <cellStyle name="强调文字颜色 2 2 34" xfId="4339"/>
    <cellStyle name="强调文字颜色 2 2 35" xfId="4342"/>
    <cellStyle name="强调文字颜色 2 2 36" xfId="4344"/>
    <cellStyle name="强调文字颜色 2 2 37" xfId="4346"/>
    <cellStyle name="强调文字颜色 2 2 38" xfId="4348"/>
    <cellStyle name="强调文字颜色 2 2 39" xfId="4350"/>
    <cellStyle name="强调文字颜色 2 2 4" xfId="453"/>
    <cellStyle name="强调文字颜色 2 2 40" xfId="4341"/>
    <cellStyle name="强调文字颜色 2 2 41" xfId="4343"/>
    <cellStyle name="强调文字颜色 2 2 42" xfId="4345"/>
    <cellStyle name="强调文字颜色 2 2 43" xfId="4347"/>
    <cellStyle name="强调文字颜色 2 2 44" xfId="4349"/>
    <cellStyle name="强调文字颜色 2 2 45" xfId="4352"/>
    <cellStyle name="强调文字颜色 2 2 46" xfId="4354"/>
    <cellStyle name="强调文字颜色 2 2 47" xfId="4356"/>
    <cellStyle name="强调文字颜色 2 2 48" xfId="4358"/>
    <cellStyle name="强调文字颜色 2 2 49" xfId="4360"/>
    <cellStyle name="强调文字颜色 2 2 5" xfId="455"/>
    <cellStyle name="强调文字颜色 2 2 50" xfId="4351"/>
    <cellStyle name="强调文字颜色 2 2 51" xfId="4353"/>
    <cellStyle name="强调文字颜色 2 2 52" xfId="4355"/>
    <cellStyle name="强调文字颜色 2 2 53" xfId="4357"/>
    <cellStyle name="强调文字颜色 2 2 54" xfId="4359"/>
    <cellStyle name="强调文字颜色 2 2 6" xfId="457"/>
    <cellStyle name="强调文字颜色 2 2 7" xfId="459"/>
    <cellStyle name="强调文字颜色 2 2 8" xfId="4361"/>
    <cellStyle name="强调文字颜色 2 2 9" xfId="4362"/>
    <cellStyle name="强调文字颜色 2 3" xfId="189"/>
    <cellStyle name="强调文字颜色 2 4" xfId="201"/>
    <cellStyle name="强调文字颜色 2 5" xfId="206"/>
    <cellStyle name="强调文字颜色 2 6" xfId="211"/>
    <cellStyle name="强调文字颜色 2 7" xfId="216"/>
    <cellStyle name="强调文字颜色 2 8" xfId="221"/>
    <cellStyle name="强调文字颜色 2 9" xfId="234"/>
    <cellStyle name="强调文字颜色 3 10" xfId="4363"/>
    <cellStyle name="强调文字颜色 3 11" xfId="4364"/>
    <cellStyle name="强调文字颜色 3 12" xfId="4365"/>
    <cellStyle name="强调文字颜色 3 13" xfId="4366"/>
    <cellStyle name="强调文字颜色 3 2" xfId="355"/>
    <cellStyle name="强调文字颜色 3 2 10" xfId="4367"/>
    <cellStyle name="强调文字颜色 3 2 11" xfId="4368"/>
    <cellStyle name="强调文字颜色 3 2 12" xfId="4369"/>
    <cellStyle name="强调文字颜色 3 2 13" xfId="4370"/>
    <cellStyle name="强调文字颜色 3 2 14" xfId="4371"/>
    <cellStyle name="强调文字颜色 3 2 15" xfId="4373"/>
    <cellStyle name="强调文字颜色 3 2 16" xfId="4375"/>
    <cellStyle name="强调文字颜色 3 2 17" xfId="4377"/>
    <cellStyle name="强调文字颜色 3 2 18" xfId="4379"/>
    <cellStyle name="强调文字颜色 3 2 19" xfId="32"/>
    <cellStyle name="强调文字颜色 3 2 2" xfId="4380"/>
    <cellStyle name="强调文字颜色 3 2 20" xfId="4372"/>
    <cellStyle name="强调文字颜色 3 2 21" xfId="4374"/>
    <cellStyle name="强调文字颜色 3 2 22" xfId="4376"/>
    <cellStyle name="强调文字颜色 3 2 23" xfId="4378"/>
    <cellStyle name="强调文字颜色 3 2 24" xfId="31"/>
    <cellStyle name="强调文字颜色 3 2 25" xfId="4382"/>
    <cellStyle name="强调文字颜色 3 2 26" xfId="4384"/>
    <cellStyle name="强调文字颜色 3 2 27" xfId="4386"/>
    <cellStyle name="强调文字颜色 3 2 28" xfId="4388"/>
    <cellStyle name="强调文字颜色 3 2 29" xfId="4390"/>
    <cellStyle name="强调文字颜色 3 2 3" xfId="4391"/>
    <cellStyle name="强调文字颜色 3 2 30" xfId="4381"/>
    <cellStyle name="强调文字颜色 3 2 31" xfId="4383"/>
    <cellStyle name="强调文字颜色 3 2 32" xfId="4385"/>
    <cellStyle name="强调文字颜色 3 2 33" xfId="4387"/>
    <cellStyle name="强调文字颜色 3 2 34" xfId="4389"/>
    <cellStyle name="强调文字颜色 3 2 35" xfId="4393"/>
    <cellStyle name="强调文字颜色 3 2 36" xfId="4395"/>
    <cellStyle name="强调文字颜色 3 2 37" xfId="4397"/>
    <cellStyle name="强调文字颜色 3 2 38" xfId="4399"/>
    <cellStyle name="强调文字颜色 3 2 39" xfId="245"/>
    <cellStyle name="强调文字颜色 3 2 4" xfId="4400"/>
    <cellStyle name="强调文字颜色 3 2 40" xfId="4392"/>
    <cellStyle name="强调文字颜色 3 2 41" xfId="4394"/>
    <cellStyle name="强调文字颜色 3 2 42" xfId="4396"/>
    <cellStyle name="强调文字颜色 3 2 43" xfId="4398"/>
    <cellStyle name="强调文字颜色 3 2 44" xfId="244"/>
    <cellStyle name="强调文字颜色 3 2 45" xfId="253"/>
    <cellStyle name="强调文字颜色 3 2 46" xfId="261"/>
    <cellStyle name="强调文字颜色 3 2 47" xfId="279"/>
    <cellStyle name="强调文字颜色 3 2 48" xfId="287"/>
    <cellStyle name="强调文字颜色 3 2 49" xfId="296"/>
    <cellStyle name="强调文字颜色 3 2 5" xfId="4401"/>
    <cellStyle name="强调文字颜色 3 2 50" xfId="252"/>
    <cellStyle name="强调文字颜色 3 2 51" xfId="260"/>
    <cellStyle name="强调文字颜色 3 2 52" xfId="278"/>
    <cellStyle name="强调文字颜色 3 2 53" xfId="286"/>
    <cellStyle name="强调文字颜色 3 2 54" xfId="295"/>
    <cellStyle name="强调文字颜色 3 2 6" xfId="4402"/>
    <cellStyle name="强调文字颜色 3 2 7" xfId="4403"/>
    <cellStyle name="强调文字颜色 3 2 8" xfId="4404"/>
    <cellStyle name="强调文字颜色 3 2 9" xfId="4405"/>
    <cellStyle name="强调文字颜色 3 3" xfId="359"/>
    <cellStyle name="强调文字颜色 3 4" xfId="372"/>
    <cellStyle name="强调文字颜色 3 5" xfId="376"/>
    <cellStyle name="强调文字颜色 3 6" xfId="380"/>
    <cellStyle name="强调文字颜色 3 7" xfId="384"/>
    <cellStyle name="强调文字颜色 3 8" xfId="389"/>
    <cellStyle name="强调文字颜色 3 9" xfId="402"/>
    <cellStyle name="强调文字颜色 4 10" xfId="3699"/>
    <cellStyle name="强调文字颜色 4 11" xfId="4406"/>
    <cellStyle name="强调文字颜色 4 12" xfId="4407"/>
    <cellStyle name="强调文字颜色 4 13" xfId="4408"/>
    <cellStyle name="强调文字颜色 4 2" xfId="4409"/>
    <cellStyle name="强调文字颜色 4 2 10" xfId="4410"/>
    <cellStyle name="强调文字颜色 4 2 11" xfId="4411"/>
    <cellStyle name="强调文字颜色 4 2 12" xfId="4412"/>
    <cellStyle name="强调文字颜色 4 2 13" xfId="4413"/>
    <cellStyle name="强调文字颜色 4 2 14" xfId="4414"/>
    <cellStyle name="强调文字颜色 4 2 15" xfId="4416"/>
    <cellStyle name="强调文字颜色 4 2 16" xfId="4418"/>
    <cellStyle name="强调文字颜色 4 2 17" xfId="4420"/>
    <cellStyle name="强调文字颜色 4 2 18" xfId="4422"/>
    <cellStyle name="强调文字颜色 4 2 19" xfId="3335"/>
    <cellStyle name="强调文字颜色 4 2 2" xfId="4423"/>
    <cellStyle name="强调文字颜色 4 2 20" xfId="4415"/>
    <cellStyle name="强调文字颜色 4 2 21" xfId="4417"/>
    <cellStyle name="强调文字颜色 4 2 22" xfId="4419"/>
    <cellStyle name="强调文字颜色 4 2 23" xfId="4421"/>
    <cellStyle name="强调文字颜色 4 2 24" xfId="3334"/>
    <cellStyle name="强调文字颜色 4 2 25" xfId="3340"/>
    <cellStyle name="强调文字颜色 4 2 26" xfId="3343"/>
    <cellStyle name="强调文字颜色 4 2 27" xfId="4425"/>
    <cellStyle name="强调文字颜色 4 2 28" xfId="4427"/>
    <cellStyle name="强调文字颜色 4 2 29" xfId="4429"/>
    <cellStyle name="强调文字颜色 4 2 3" xfId="4430"/>
    <cellStyle name="强调文字颜色 4 2 30" xfId="3339"/>
    <cellStyle name="强调文字颜色 4 2 31" xfId="3342"/>
    <cellStyle name="强调文字颜色 4 2 32" xfId="4424"/>
    <cellStyle name="强调文字颜色 4 2 33" xfId="4426"/>
    <cellStyle name="强调文字颜色 4 2 34" xfId="4428"/>
    <cellStyle name="强调文字颜色 4 2 35" xfId="4432"/>
    <cellStyle name="强调文字颜色 4 2 36" xfId="2620"/>
    <cellStyle name="强调文字颜色 4 2 37" xfId="2623"/>
    <cellStyle name="强调文字颜色 4 2 38" xfId="2626"/>
    <cellStyle name="强调文字颜色 4 2 39" xfId="2537"/>
    <cellStyle name="强调文字颜色 4 2 4" xfId="4433"/>
    <cellStyle name="强调文字颜色 4 2 40" xfId="4431"/>
    <cellStyle name="强调文字颜色 4 2 41" xfId="2619"/>
    <cellStyle name="强调文字颜色 4 2 42" xfId="2622"/>
    <cellStyle name="强调文字颜色 4 2 43" xfId="2625"/>
    <cellStyle name="强调文字颜色 4 2 44" xfId="2536"/>
    <cellStyle name="强调文字颜色 4 2 45" xfId="2561"/>
    <cellStyle name="强调文字颜色 4 2 46" xfId="2584"/>
    <cellStyle name="强调文字颜色 4 2 47" xfId="2601"/>
    <cellStyle name="强调文字颜色 4 2 48" xfId="2606"/>
    <cellStyle name="强调文字颜色 4 2 49" xfId="1719"/>
    <cellStyle name="强调文字颜色 4 2 5" xfId="4434"/>
    <cellStyle name="强调文字颜色 4 2 50" xfId="2560"/>
    <cellStyle name="强调文字颜色 4 2 51" xfId="2583"/>
    <cellStyle name="强调文字颜色 4 2 52" xfId="2600"/>
    <cellStyle name="强调文字颜色 4 2 53" xfId="2605"/>
    <cellStyle name="强调文字颜色 4 2 54" xfId="1718"/>
    <cellStyle name="强调文字颜色 4 2 6" xfId="4435"/>
    <cellStyle name="强调文字颜色 4 2 7" xfId="4436"/>
    <cellStyle name="强调文字颜色 4 2 8" xfId="4437"/>
    <cellStyle name="强调文字颜色 4 2 9" xfId="4438"/>
    <cellStyle name="强调文字颜色 4 3" xfId="4439"/>
    <cellStyle name="强调文字颜色 4 4" xfId="4440"/>
    <cellStyle name="强调文字颜色 4 5" xfId="4441"/>
    <cellStyle name="强调文字颜色 4 6" xfId="4442"/>
    <cellStyle name="强调文字颜色 4 7" xfId="4443"/>
    <cellStyle name="强调文字颜色 4 8" xfId="4444"/>
    <cellStyle name="强调文字颜色 4 9" xfId="4445"/>
    <cellStyle name="强调文字颜色 5 10" xfId="4446"/>
    <cellStyle name="强调文字颜色 5 11" xfId="4447"/>
    <cellStyle name="强调文字颜色 5 12" xfId="4448"/>
    <cellStyle name="强调文字颜色 5 13" xfId="4449"/>
    <cellStyle name="强调文字颜色 5 2" xfId="4450"/>
    <cellStyle name="强调文字颜色 5 2 10" xfId="4451"/>
    <cellStyle name="强调文字颜色 5 2 11" xfId="4452"/>
    <cellStyle name="强调文字颜色 5 2 12" xfId="4453"/>
    <cellStyle name="强调文字颜色 5 2 13" xfId="4454"/>
    <cellStyle name="强调文字颜色 5 2 14" xfId="4455"/>
    <cellStyle name="强调文字颜色 5 2 15" xfId="4457"/>
    <cellStyle name="强调文字颜色 5 2 16" xfId="4459"/>
    <cellStyle name="强调文字颜色 5 2 17" xfId="4461"/>
    <cellStyle name="强调文字颜色 5 2 18" xfId="4463"/>
    <cellStyle name="强调文字颜色 5 2 19" xfId="4465"/>
    <cellStyle name="强调文字颜色 5 2 2" xfId="4466"/>
    <cellStyle name="强调文字颜色 5 2 20" xfId="4456"/>
    <cellStyle name="强调文字颜色 5 2 21" xfId="4458"/>
    <cellStyle name="强调文字颜色 5 2 22" xfId="4460"/>
    <cellStyle name="强调文字颜色 5 2 23" xfId="4462"/>
    <cellStyle name="强调文字颜色 5 2 24" xfId="4464"/>
    <cellStyle name="强调文字颜色 5 2 25" xfId="4468"/>
    <cellStyle name="强调文字颜色 5 2 26" xfId="4470"/>
    <cellStyle name="强调文字颜色 5 2 27" xfId="4472"/>
    <cellStyle name="强调文字颜色 5 2 28" xfId="4474"/>
    <cellStyle name="强调文字颜色 5 2 29" xfId="4476"/>
    <cellStyle name="强调文字颜色 5 2 3" xfId="4477"/>
    <cellStyle name="强调文字颜色 5 2 30" xfId="4467"/>
    <cellStyle name="强调文字颜色 5 2 31" xfId="4469"/>
    <cellStyle name="强调文字颜色 5 2 32" xfId="4471"/>
    <cellStyle name="强调文字颜色 5 2 33" xfId="4473"/>
    <cellStyle name="强调文字颜色 5 2 34" xfId="4475"/>
    <cellStyle name="强调文字颜色 5 2 35" xfId="4479"/>
    <cellStyle name="强调文字颜色 5 2 36" xfId="4481"/>
    <cellStyle name="强调文字颜色 5 2 37" xfId="4483"/>
    <cellStyle name="强调文字颜色 5 2 38" xfId="4485"/>
    <cellStyle name="强调文字颜色 5 2 39" xfId="4487"/>
    <cellStyle name="强调文字颜色 5 2 4" xfId="4488"/>
    <cellStyle name="强调文字颜色 5 2 40" xfId="4478"/>
    <cellStyle name="强调文字颜色 5 2 41" xfId="4480"/>
    <cellStyle name="强调文字颜色 5 2 42" xfId="4482"/>
    <cellStyle name="强调文字颜色 5 2 43" xfId="4484"/>
    <cellStyle name="强调文字颜色 5 2 44" xfId="4486"/>
    <cellStyle name="强调文字颜色 5 2 45" xfId="4490"/>
    <cellStyle name="强调文字颜色 5 2 46" xfId="4492"/>
    <cellStyle name="强调文字颜色 5 2 47" xfId="4494"/>
    <cellStyle name="强调文字颜色 5 2 48" xfId="4496"/>
    <cellStyle name="强调文字颜色 5 2 49" xfId="4498"/>
    <cellStyle name="强调文字颜色 5 2 5" xfId="4499"/>
    <cellStyle name="强调文字颜色 5 2 50" xfId="4489"/>
    <cellStyle name="强调文字颜色 5 2 51" xfId="4491"/>
    <cellStyle name="强调文字颜色 5 2 52" xfId="4493"/>
    <cellStyle name="强调文字颜色 5 2 53" xfId="4495"/>
    <cellStyle name="强调文字颜色 5 2 54" xfId="4497"/>
    <cellStyle name="强调文字颜色 5 2 6" xfId="4500"/>
    <cellStyle name="强调文字颜色 5 2 7" xfId="4501"/>
    <cellStyle name="强调文字颜色 5 2 8" xfId="4502"/>
    <cellStyle name="强调文字颜色 5 2 9" xfId="4503"/>
    <cellStyle name="强调文字颜色 5 3" xfId="4504"/>
    <cellStyle name="强调文字颜色 5 4" xfId="4505"/>
    <cellStyle name="强调文字颜色 5 5" xfId="4506"/>
    <cellStyle name="强调文字颜色 5 6" xfId="4507"/>
    <cellStyle name="强调文字颜色 5 7" xfId="4508"/>
    <cellStyle name="强调文字颜色 5 8" xfId="4509"/>
    <cellStyle name="强调文字颜色 5 9" xfId="4510"/>
    <cellStyle name="强调文字颜色 6 10" xfId="4511"/>
    <cellStyle name="强调文字颜色 6 11" xfId="4512"/>
    <cellStyle name="强调文字颜色 6 12" xfId="4513"/>
    <cellStyle name="强调文字颜色 6 13" xfId="4514"/>
    <cellStyle name="强调文字颜色 6 2" xfId="4515"/>
    <cellStyle name="强调文字颜色 6 2 10" xfId="4516"/>
    <cellStyle name="强调文字颜色 6 2 11" xfId="4517"/>
    <cellStyle name="强调文字颜色 6 2 12" xfId="4518"/>
    <cellStyle name="强调文字颜色 6 2 13" xfId="4519"/>
    <cellStyle name="强调文字颜色 6 2 14" xfId="4520"/>
    <cellStyle name="强调文字颜色 6 2 15" xfId="4522"/>
    <cellStyle name="强调文字颜色 6 2 16" xfId="4524"/>
    <cellStyle name="强调文字颜色 6 2 17" xfId="4526"/>
    <cellStyle name="强调文字颜色 6 2 18" xfId="4528"/>
    <cellStyle name="强调文字颜色 6 2 19" xfId="4530"/>
    <cellStyle name="强调文字颜色 6 2 2" xfId="4531"/>
    <cellStyle name="强调文字颜色 6 2 20" xfId="4521"/>
    <cellStyle name="强调文字颜色 6 2 21" xfId="4523"/>
    <cellStyle name="强调文字颜色 6 2 22" xfId="4525"/>
    <cellStyle name="强调文字颜色 6 2 23" xfId="4527"/>
    <cellStyle name="强调文字颜色 6 2 24" xfId="4529"/>
    <cellStyle name="强调文字颜色 6 2 25" xfId="4533"/>
    <cellStyle name="强调文字颜色 6 2 26" xfId="4535"/>
    <cellStyle name="强调文字颜色 6 2 27" xfId="4537"/>
    <cellStyle name="强调文字颜色 6 2 28" xfId="4539"/>
    <cellStyle name="强调文字颜色 6 2 29" xfId="4541"/>
    <cellStyle name="强调文字颜色 6 2 3" xfId="4542"/>
    <cellStyle name="强调文字颜色 6 2 30" xfId="4532"/>
    <cellStyle name="强调文字颜色 6 2 31" xfId="4534"/>
    <cellStyle name="强调文字颜色 6 2 32" xfId="4536"/>
    <cellStyle name="强调文字颜色 6 2 33" xfId="4538"/>
    <cellStyle name="强调文字颜色 6 2 34" xfId="4540"/>
    <cellStyle name="强调文字颜色 6 2 35" xfId="4544"/>
    <cellStyle name="强调文字颜色 6 2 36" xfId="4546"/>
    <cellStyle name="强调文字颜色 6 2 37" xfId="4548"/>
    <cellStyle name="强调文字颜色 6 2 38" xfId="4550"/>
    <cellStyle name="强调文字颜色 6 2 39" xfId="4552"/>
    <cellStyle name="强调文字颜色 6 2 4" xfId="4553"/>
    <cellStyle name="强调文字颜色 6 2 40" xfId="4543"/>
    <cellStyle name="强调文字颜色 6 2 41" xfId="4545"/>
    <cellStyle name="强调文字颜色 6 2 42" xfId="4547"/>
    <cellStyle name="强调文字颜色 6 2 43" xfId="4549"/>
    <cellStyle name="强调文字颜色 6 2 44" xfId="4551"/>
    <cellStyle name="强调文字颜色 6 2 45" xfId="4555"/>
    <cellStyle name="强调文字颜色 6 2 46" xfId="4557"/>
    <cellStyle name="强调文字颜色 6 2 47" xfId="4559"/>
    <cellStyle name="强调文字颜色 6 2 48" xfId="4561"/>
    <cellStyle name="强调文字颜色 6 2 49" xfId="4563"/>
    <cellStyle name="强调文字颜色 6 2 5" xfId="4564"/>
    <cellStyle name="强调文字颜色 6 2 50" xfId="4554"/>
    <cellStyle name="强调文字颜色 6 2 51" xfId="4556"/>
    <cellStyle name="强调文字颜色 6 2 52" xfId="4558"/>
    <cellStyle name="强调文字颜色 6 2 53" xfId="4560"/>
    <cellStyle name="强调文字颜色 6 2 54" xfId="4562"/>
    <cellStyle name="强调文字颜色 6 2 6" xfId="4565"/>
    <cellStyle name="强调文字颜色 6 2 7" xfId="4566"/>
    <cellStyle name="强调文字颜色 6 2 8" xfId="4567"/>
    <cellStyle name="强调文字颜色 6 2 9" xfId="4568"/>
    <cellStyle name="强调文字颜色 6 3" xfId="4569"/>
    <cellStyle name="强调文字颜色 6 4" xfId="4570"/>
    <cellStyle name="强调文字颜色 6 5" xfId="4571"/>
    <cellStyle name="强调文字颜色 6 6" xfId="4572"/>
    <cellStyle name="强调文字颜色 6 7" xfId="4573"/>
    <cellStyle name="强调文字颜色 6 8" xfId="4574"/>
    <cellStyle name="强调文字颜色 6 9" xfId="4575"/>
    <cellStyle name="适中 10" xfId="4576"/>
    <cellStyle name="适中 11" xfId="4577"/>
    <cellStyle name="适中 12" xfId="4578"/>
    <cellStyle name="适中 13" xfId="4579"/>
    <cellStyle name="适中 14" xfId="4580"/>
    <cellStyle name="适中 2" xfId="4581"/>
    <cellStyle name="适中 2 10" xfId="1127"/>
    <cellStyle name="适中 2 11" xfId="1175"/>
    <cellStyle name="适中 2 12" xfId="1250"/>
    <cellStyle name="适中 2 13" xfId="2910"/>
    <cellStyle name="适中 2 14" xfId="4582"/>
    <cellStyle name="适中 2 15" xfId="4584"/>
    <cellStyle name="适中 2 16" xfId="4586"/>
    <cellStyle name="适中 2 17" xfId="4588"/>
    <cellStyle name="适中 2 18" xfId="4590"/>
    <cellStyle name="适中 2 19" xfId="4592"/>
    <cellStyle name="适中 2 2" xfId="4593"/>
    <cellStyle name="适中 2 20" xfId="4583"/>
    <cellStyle name="适中 2 21" xfId="4585"/>
    <cellStyle name="适中 2 22" xfId="4587"/>
    <cellStyle name="适中 2 23" xfId="4589"/>
    <cellStyle name="适中 2 24" xfId="4591"/>
    <cellStyle name="适中 2 25" xfId="4595"/>
    <cellStyle name="适中 2 26" xfId="4597"/>
    <cellStyle name="适中 2 27" xfId="4599"/>
    <cellStyle name="适中 2 28" xfId="4601"/>
    <cellStyle name="适中 2 29" xfId="4603"/>
    <cellStyle name="适中 2 3" xfId="4604"/>
    <cellStyle name="适中 2 30" xfId="4594"/>
    <cellStyle name="适中 2 31" xfId="4596"/>
    <cellStyle name="适中 2 32" xfId="4598"/>
    <cellStyle name="适中 2 33" xfId="4600"/>
    <cellStyle name="适中 2 34" xfId="4602"/>
    <cellStyle name="适中 2 35" xfId="4606"/>
    <cellStyle name="适中 2 36" xfId="4608"/>
    <cellStyle name="适中 2 37" xfId="4610"/>
    <cellStyle name="适中 2 38" xfId="4612"/>
    <cellStyle name="适中 2 39" xfId="4614"/>
    <cellStyle name="适中 2 4" xfId="4615"/>
    <cellStyle name="适中 2 40" xfId="4605"/>
    <cellStyle name="适中 2 41" xfId="4607"/>
    <cellStyle name="适中 2 42" xfId="4609"/>
    <cellStyle name="适中 2 43" xfId="4611"/>
    <cellStyle name="适中 2 44" xfId="4613"/>
    <cellStyle name="适中 2 45" xfId="4617"/>
    <cellStyle name="适中 2 46" xfId="4618"/>
    <cellStyle name="适中 2 47" xfId="4619"/>
    <cellStyle name="适中 2 48" xfId="4620"/>
    <cellStyle name="适中 2 49" xfId="4621"/>
    <cellStyle name="适中 2 5" xfId="4622"/>
    <cellStyle name="适中 2 50" xfId="4616"/>
    <cellStyle name="适中 2 6" xfId="4623"/>
    <cellStyle name="适中 2 7" xfId="4624"/>
    <cellStyle name="适中 2 8" xfId="4625"/>
    <cellStyle name="适中 2 9" xfId="4626"/>
    <cellStyle name="适中 3" xfId="4627"/>
    <cellStyle name="适中 4" xfId="4628"/>
    <cellStyle name="适中 5" xfId="4629"/>
    <cellStyle name="适中 6" xfId="3898"/>
    <cellStyle name="适中 7" xfId="4630"/>
    <cellStyle name="适中 8" xfId="4631"/>
    <cellStyle name="适中 9" xfId="4632"/>
    <cellStyle name="输出 10" xfId="4633"/>
    <cellStyle name="输出 11" xfId="4634"/>
    <cellStyle name="输出 12" xfId="4635"/>
    <cellStyle name="输出 13" xfId="4636"/>
    <cellStyle name="输出 14" xfId="4637"/>
    <cellStyle name="输出 2" xfId="4638"/>
    <cellStyle name="输出 2 10" xfId="4639"/>
    <cellStyle name="输出 2 11" xfId="4640"/>
    <cellStyle name="输出 2 12" xfId="4641"/>
    <cellStyle name="输出 2 13" xfId="4642"/>
    <cellStyle name="输出 2 14" xfId="4643"/>
    <cellStyle name="输出 2 15" xfId="4645"/>
    <cellStyle name="输出 2 16" xfId="4647"/>
    <cellStyle name="输出 2 17" xfId="4649"/>
    <cellStyle name="输出 2 18" xfId="4651"/>
    <cellStyle name="输出 2 19" xfId="4653"/>
    <cellStyle name="输出 2 2" xfId="4654"/>
    <cellStyle name="输出 2 20" xfId="4644"/>
    <cellStyle name="输出 2 21" xfId="4646"/>
    <cellStyle name="输出 2 22" xfId="4648"/>
    <cellStyle name="输出 2 23" xfId="4650"/>
    <cellStyle name="输出 2 24" xfId="4652"/>
    <cellStyle name="输出 2 25" xfId="4656"/>
    <cellStyle name="输出 2 26" xfId="4658"/>
    <cellStyle name="输出 2 27" xfId="4660"/>
    <cellStyle name="输出 2 28" xfId="4662"/>
    <cellStyle name="输出 2 29" xfId="4664"/>
    <cellStyle name="输出 2 3" xfId="4665"/>
    <cellStyle name="输出 2 30" xfId="4655"/>
    <cellStyle name="输出 2 31" xfId="4657"/>
    <cellStyle name="输出 2 32" xfId="4659"/>
    <cellStyle name="输出 2 33" xfId="4661"/>
    <cellStyle name="输出 2 34" xfId="4663"/>
    <cellStyle name="输出 2 35" xfId="4667"/>
    <cellStyle name="输出 2 36" xfId="4669"/>
    <cellStyle name="输出 2 37" xfId="4671"/>
    <cellStyle name="输出 2 38" xfId="4673"/>
    <cellStyle name="输出 2 39" xfId="4675"/>
    <cellStyle name="输出 2 4" xfId="4676"/>
    <cellStyle name="输出 2 40" xfId="4666"/>
    <cellStyle name="输出 2 41" xfId="4668"/>
    <cellStyle name="输出 2 42" xfId="4670"/>
    <cellStyle name="输出 2 43" xfId="4672"/>
    <cellStyle name="输出 2 44" xfId="4674"/>
    <cellStyle name="输出 2 45" xfId="4678"/>
    <cellStyle name="输出 2 46" xfId="4679"/>
    <cellStyle name="输出 2 47" xfId="4680"/>
    <cellStyle name="输出 2 48" xfId="4681"/>
    <cellStyle name="输出 2 49" xfId="4682"/>
    <cellStyle name="输出 2 5" xfId="4683"/>
    <cellStyle name="输出 2 50" xfId="4677"/>
    <cellStyle name="输出 2 6" xfId="4684"/>
    <cellStyle name="输出 2 7" xfId="4685"/>
    <cellStyle name="输出 2 8" xfId="4686"/>
    <cellStyle name="输出 2 9" xfId="4687"/>
    <cellStyle name="输出 3" xfId="4688"/>
    <cellStyle name="输出 4" xfId="4689"/>
    <cellStyle name="输出 5" xfId="4690"/>
    <cellStyle name="输出 6" xfId="4691"/>
    <cellStyle name="输出 7" xfId="4692"/>
    <cellStyle name="输出 8" xfId="4693"/>
    <cellStyle name="输出 9" xfId="4694"/>
    <cellStyle name="输入 10" xfId="3499"/>
    <cellStyle name="输入 11" xfId="3502"/>
    <cellStyle name="输入 12" xfId="3505"/>
    <cellStyle name="输入 13" xfId="3508"/>
    <cellStyle name="输入 14" xfId="3511"/>
    <cellStyle name="输入 2" xfId="512"/>
    <cellStyle name="输入 2 10" xfId="4695"/>
    <cellStyle name="输入 2 11" xfId="4696"/>
    <cellStyle name="输入 2 12" xfId="4697"/>
    <cellStyle name="输入 2 13" xfId="4698"/>
    <cellStyle name="输入 2 14" xfId="4699"/>
    <cellStyle name="输入 2 15" xfId="4701"/>
    <cellStyle name="输入 2 16" xfId="4703"/>
    <cellStyle name="输入 2 17" xfId="4705"/>
    <cellStyle name="输入 2 18" xfId="4707"/>
    <cellStyle name="输入 2 19" xfId="4709"/>
    <cellStyle name="输入 2 2" xfId="4710"/>
    <cellStyle name="输入 2 20" xfId="4700"/>
    <cellStyle name="输入 2 21" xfId="4702"/>
    <cellStyle name="输入 2 22" xfId="4704"/>
    <cellStyle name="输入 2 23" xfId="4706"/>
    <cellStyle name="输入 2 24" xfId="4708"/>
    <cellStyle name="输入 2 25" xfId="4712"/>
    <cellStyle name="输入 2 26" xfId="4714"/>
    <cellStyle name="输入 2 27" xfId="4716"/>
    <cellStyle name="输入 2 28" xfId="4718"/>
    <cellStyle name="输入 2 29" xfId="4720"/>
    <cellStyle name="输入 2 3" xfId="4721"/>
    <cellStyle name="输入 2 30" xfId="4711"/>
    <cellStyle name="输入 2 31" xfId="4713"/>
    <cellStyle name="输入 2 32" xfId="4715"/>
    <cellStyle name="输入 2 33" xfId="4717"/>
    <cellStyle name="输入 2 34" xfId="4719"/>
    <cellStyle name="输入 2 35" xfId="4723"/>
    <cellStyle name="输入 2 36" xfId="4725"/>
    <cellStyle name="输入 2 37" xfId="4727"/>
    <cellStyle name="输入 2 38" xfId="4729"/>
    <cellStyle name="输入 2 39" xfId="4731"/>
    <cellStyle name="输入 2 4" xfId="4732"/>
    <cellStyle name="输入 2 40" xfId="4722"/>
    <cellStyle name="输入 2 41" xfId="4724"/>
    <cellStyle name="输入 2 42" xfId="4726"/>
    <cellStyle name="输入 2 43" xfId="4728"/>
    <cellStyle name="输入 2 44" xfId="4730"/>
    <cellStyle name="输入 2 45" xfId="4734"/>
    <cellStyle name="输入 2 46" xfId="4735"/>
    <cellStyle name="输入 2 47" xfId="4736"/>
    <cellStyle name="输入 2 48" xfId="4737"/>
    <cellStyle name="输入 2 49" xfId="4738"/>
    <cellStyle name="输入 2 5" xfId="4739"/>
    <cellStyle name="输入 2 50" xfId="4733"/>
    <cellStyle name="输入 2 6" xfId="4740"/>
    <cellStyle name="输入 2 7" xfId="4741"/>
    <cellStyle name="输入 2 8" xfId="4742"/>
    <cellStyle name="输入 2 9" xfId="4743"/>
    <cellStyle name="输入 3" xfId="516"/>
    <cellStyle name="输入 4" xfId="4744"/>
    <cellStyle name="输入 5" xfId="4745"/>
    <cellStyle name="输入 6" xfId="4746"/>
    <cellStyle name="输入 7" xfId="4747"/>
    <cellStyle name="输入 8" xfId="4748"/>
    <cellStyle name="输入 9" xfId="4749"/>
    <cellStyle name="样式 1" xfId="4750"/>
    <cellStyle name="样式 1 10" xfId="2035"/>
    <cellStyle name="样式 1 100" xfId="4751"/>
    <cellStyle name="样式 1 101" xfId="4752"/>
    <cellStyle name="样式 1 102" xfId="4753"/>
    <cellStyle name="样式 1 103" xfId="4754"/>
    <cellStyle name="样式 1 104" xfId="4755"/>
    <cellStyle name="样式 1 105" xfId="4757"/>
    <cellStyle name="样式 1 106" xfId="4758"/>
    <cellStyle name="样式 1 107" xfId="4759"/>
    <cellStyle name="样式 1 108" xfId="4760"/>
    <cellStyle name="样式 1 109" xfId="4761"/>
    <cellStyle name="样式 1 11" xfId="2041"/>
    <cellStyle name="样式 1 110" xfId="4756"/>
    <cellStyle name="样式 1 12" xfId="2047"/>
    <cellStyle name="样式 1 13" xfId="2053"/>
    <cellStyle name="样式 1 14" xfId="2061"/>
    <cellStyle name="样式 1 15" xfId="2068"/>
    <cellStyle name="样式 1 16" xfId="2074"/>
    <cellStyle name="样式 1 17" xfId="2080"/>
    <cellStyle name="样式 1 18" xfId="2086"/>
    <cellStyle name="样式 1 19" xfId="2093"/>
    <cellStyle name="样式 1 2" xfId="4762"/>
    <cellStyle name="样式 1 2 10" xfId="4763"/>
    <cellStyle name="样式 1 2 11" xfId="4764"/>
    <cellStyle name="样式 1 2 12" xfId="4765"/>
    <cellStyle name="样式 1 2 13" xfId="4766"/>
    <cellStyle name="样式 1 2 14" xfId="4767"/>
    <cellStyle name="样式 1 2 15" xfId="4769"/>
    <cellStyle name="样式 1 2 16" xfId="4771"/>
    <cellStyle name="样式 1 2 17" xfId="4773"/>
    <cellStyle name="样式 1 2 18" xfId="4775"/>
    <cellStyle name="样式 1 2 19" xfId="4777"/>
    <cellStyle name="样式 1 2 2" xfId="1712"/>
    <cellStyle name="样式 1 2 2 2" xfId="4778"/>
    <cellStyle name="样式 1 2 2 3" xfId="4779"/>
    <cellStyle name="样式 1 2 20" xfId="4768"/>
    <cellStyle name="样式 1 2 21" xfId="4770"/>
    <cellStyle name="样式 1 2 22" xfId="4772"/>
    <cellStyle name="样式 1 2 23" xfId="4774"/>
    <cellStyle name="样式 1 2 24" xfId="4776"/>
    <cellStyle name="样式 1 2 25" xfId="4781"/>
    <cellStyle name="样式 1 2 26" xfId="4783"/>
    <cellStyle name="样式 1 2 27" xfId="4785"/>
    <cellStyle name="样式 1 2 28" xfId="4787"/>
    <cellStyle name="样式 1 2 29" xfId="4789"/>
    <cellStyle name="样式 1 2 3" xfId="1715"/>
    <cellStyle name="样式 1 2 30" xfId="4780"/>
    <cellStyle name="样式 1 2 31" xfId="4782"/>
    <cellStyle name="样式 1 2 32" xfId="4784"/>
    <cellStyle name="样式 1 2 33" xfId="4786"/>
    <cellStyle name="样式 1 2 34" xfId="4788"/>
    <cellStyle name="样式 1 2 35" xfId="4791"/>
    <cellStyle name="样式 1 2 36" xfId="4793"/>
    <cellStyle name="样式 1 2 37" xfId="4795"/>
    <cellStyle name="样式 1 2 38" xfId="1462"/>
    <cellStyle name="样式 1 2 39" xfId="1467"/>
    <cellStyle name="样式 1 2 4" xfId="1724"/>
    <cellStyle name="样式 1 2 40" xfId="4790"/>
    <cellStyle name="样式 1 2 41" xfId="4792"/>
    <cellStyle name="样式 1 2 42" xfId="4794"/>
    <cellStyle name="样式 1 2 43" xfId="1461"/>
    <cellStyle name="样式 1 2 44" xfId="1466"/>
    <cellStyle name="样式 1 2 45" xfId="1472"/>
    <cellStyle name="样式 1 2 46" xfId="1477"/>
    <cellStyle name="样式 1 2 47" xfId="1482"/>
    <cellStyle name="样式 1 2 48" xfId="1487"/>
    <cellStyle name="样式 1 2 49" xfId="1493"/>
    <cellStyle name="样式 1 2 5" xfId="1727"/>
    <cellStyle name="样式 1 2 50" xfId="1471"/>
    <cellStyle name="样式 1 2 51" xfId="1476"/>
    <cellStyle name="样式 1 2 52" xfId="1481"/>
    <cellStyle name="样式 1 2 53" xfId="1486"/>
    <cellStyle name="样式 1 2 54" xfId="1492"/>
    <cellStyle name="样式 1 2 55" xfId="1499"/>
    <cellStyle name="样式 1 2 56" xfId="1505"/>
    <cellStyle name="样式 1 2 57" xfId="1509"/>
    <cellStyle name="样式 1 2 58" xfId="1513"/>
    <cellStyle name="样式 1 2 59" xfId="1517"/>
    <cellStyle name="样式 1 2 6" xfId="1730"/>
    <cellStyle name="样式 1 2 60" xfId="1498"/>
    <cellStyle name="样式 1 2 61" xfId="1504"/>
    <cellStyle name="样式 1 2 62" xfId="1508"/>
    <cellStyle name="样式 1 2 63" xfId="1512"/>
    <cellStyle name="样式 1 2 64" xfId="1516"/>
    <cellStyle name="样式 1 2 65" xfId="1521"/>
    <cellStyle name="样式 1 2 66" xfId="1525"/>
    <cellStyle name="样式 1 2 67" xfId="1529"/>
    <cellStyle name="样式 1 2 68" xfId="1533"/>
    <cellStyle name="样式 1 2 69" xfId="1537"/>
    <cellStyle name="样式 1 2 7" xfId="1733"/>
    <cellStyle name="样式 1 2 70" xfId="1520"/>
    <cellStyle name="样式 1 2 71" xfId="1524"/>
    <cellStyle name="样式 1 2 72" xfId="1528"/>
    <cellStyle name="样式 1 2 73" xfId="1532"/>
    <cellStyle name="样式 1 2 74" xfId="1536"/>
    <cellStyle name="样式 1 2 75" xfId="1541"/>
    <cellStyle name="样式 1 2 76" xfId="1544"/>
    <cellStyle name="样式 1 2 77" xfId="1547"/>
    <cellStyle name="样式 1 2 78" xfId="1550"/>
    <cellStyle name="样式 1 2 8" xfId="1736"/>
    <cellStyle name="样式 1 2 9" xfId="1744"/>
    <cellStyle name="样式 1 20" xfId="2067"/>
    <cellStyle name="样式 1 21" xfId="2073"/>
    <cellStyle name="样式 1 22" xfId="2079"/>
    <cellStyle name="样式 1 23" xfId="2085"/>
    <cellStyle name="样式 1 24" xfId="2092"/>
    <cellStyle name="样式 1 25" xfId="2099"/>
    <cellStyle name="样式 1 26" xfId="2103"/>
    <cellStyle name="样式 1 27" xfId="2107"/>
    <cellStyle name="样式 1 28" xfId="2111"/>
    <cellStyle name="样式 1 29" xfId="4797"/>
    <cellStyle name="样式 1 3" xfId="4798"/>
    <cellStyle name="样式 1 30" xfId="2098"/>
    <cellStyle name="样式 1 31" xfId="2102"/>
    <cellStyle name="样式 1 32" xfId="2106"/>
    <cellStyle name="样式 1 33" xfId="2110"/>
    <cellStyle name="样式 1 34" xfId="4796"/>
    <cellStyle name="样式 1 35" xfId="4800"/>
    <cellStyle name="样式 1 36" xfId="4802"/>
    <cellStyle name="样式 1 37" xfId="4804"/>
    <cellStyle name="样式 1 38" xfId="4806"/>
    <cellStyle name="样式 1 39" xfId="4808"/>
    <cellStyle name="样式 1 4" xfId="4809"/>
    <cellStyle name="样式 1 40" xfId="4799"/>
    <cellStyle name="样式 1 41" xfId="4801"/>
    <cellStyle name="样式 1 42" xfId="4803"/>
    <cellStyle name="样式 1 43" xfId="4805"/>
    <cellStyle name="样式 1 44" xfId="4807"/>
    <cellStyle name="样式 1 45" xfId="4811"/>
    <cellStyle name="样式 1 46" xfId="4813"/>
    <cellStyle name="样式 1 47" xfId="4815"/>
    <cellStyle name="样式 1 48" xfId="4817"/>
    <cellStyle name="样式 1 49" xfId="4819"/>
    <cellStyle name="样式 1 5" xfId="4820"/>
    <cellStyle name="样式 1 50" xfId="4810"/>
    <cellStyle name="样式 1 51" xfId="4812"/>
    <cellStyle name="样式 1 52" xfId="4814"/>
    <cellStyle name="样式 1 53" xfId="4816"/>
    <cellStyle name="样式 1 54" xfId="4818"/>
    <cellStyle name="样式 1 55" xfId="4822"/>
    <cellStyle name="样式 1 56" xfId="4824"/>
    <cellStyle name="样式 1 57" xfId="4826"/>
    <cellStyle name="样式 1 58" xfId="4828"/>
    <cellStyle name="样式 1 59" xfId="4830"/>
    <cellStyle name="样式 1 6" xfId="4831"/>
    <cellStyle name="样式 1 60" xfId="4821"/>
    <cellStyle name="样式 1 61" xfId="4823"/>
    <cellStyle name="样式 1 62" xfId="4825"/>
    <cellStyle name="样式 1 63" xfId="4827"/>
    <cellStyle name="样式 1 64" xfId="4829"/>
    <cellStyle name="样式 1 65" xfId="4833"/>
    <cellStyle name="样式 1 66" xfId="4835"/>
    <cellStyle name="样式 1 67" xfId="4837"/>
    <cellStyle name="样式 1 68" xfId="4839"/>
    <cellStyle name="样式 1 69" xfId="4841"/>
    <cellStyle name="样式 1 7" xfId="4842"/>
    <cellStyle name="样式 1 70" xfId="4832"/>
    <cellStyle name="样式 1 71" xfId="4834"/>
    <cellStyle name="样式 1 72" xfId="4836"/>
    <cellStyle name="样式 1 73" xfId="4838"/>
    <cellStyle name="样式 1 74" xfId="4840"/>
    <cellStyle name="样式 1 75" xfId="4844"/>
    <cellStyle name="样式 1 76" xfId="4846"/>
    <cellStyle name="样式 1 77" xfId="4848"/>
    <cellStyle name="样式 1 78" xfId="4850"/>
    <cellStyle name="样式 1 79" xfId="4852"/>
    <cellStyle name="样式 1 8" xfId="4853"/>
    <cellStyle name="样式 1 80" xfId="4843"/>
    <cellStyle name="样式 1 81" xfId="4845"/>
    <cellStyle name="样式 1 82" xfId="4847"/>
    <cellStyle name="样式 1 83" xfId="4849"/>
    <cellStyle name="样式 1 84" xfId="4851"/>
    <cellStyle name="样式 1 85" xfId="4855"/>
    <cellStyle name="样式 1 86" xfId="4857"/>
    <cellStyle name="样式 1 87" xfId="4859"/>
    <cellStyle name="样式 1 88" xfId="4861"/>
    <cellStyle name="样式 1 89" xfId="4863"/>
    <cellStyle name="样式 1 9" xfId="4864"/>
    <cellStyle name="样式 1 90" xfId="4854"/>
    <cellStyle name="样式 1 91" xfId="4856"/>
    <cellStyle name="样式 1 92" xfId="4858"/>
    <cellStyle name="样式 1 93" xfId="4860"/>
    <cellStyle name="样式 1 94" xfId="4862"/>
    <cellStyle name="样式 1 95" xfId="4865"/>
    <cellStyle name="样式 1 96" xfId="4866"/>
    <cellStyle name="样式 1 97" xfId="4867"/>
    <cellStyle name="样式 1 98" xfId="4868"/>
    <cellStyle name="样式 1 99" xfId="4869"/>
    <cellStyle name="着色 1 10" xfId="4870"/>
    <cellStyle name="着色 1 11" xfId="4871"/>
    <cellStyle name="着色 1 12" xfId="4872"/>
    <cellStyle name="着色 1 13" xfId="4873"/>
    <cellStyle name="着色 1 14" xfId="4874"/>
    <cellStyle name="着色 1 15" xfId="4876"/>
    <cellStyle name="着色 1 16" xfId="4878"/>
    <cellStyle name="着色 1 17" xfId="4880"/>
    <cellStyle name="着色 1 18" xfId="4882"/>
    <cellStyle name="着色 1 19" xfId="4884"/>
    <cellStyle name="着色 1 2" xfId="4885"/>
    <cellStyle name="着色 1 20" xfId="4875"/>
    <cellStyle name="着色 1 21" xfId="4877"/>
    <cellStyle name="着色 1 22" xfId="4879"/>
    <cellStyle name="着色 1 23" xfId="4881"/>
    <cellStyle name="着色 1 24" xfId="4883"/>
    <cellStyle name="着色 1 25" xfId="4887"/>
    <cellStyle name="着色 1 26" xfId="4889"/>
    <cellStyle name="着色 1 27" xfId="4891"/>
    <cellStyle name="着色 1 28" xfId="4893"/>
    <cellStyle name="着色 1 29" xfId="4895"/>
    <cellStyle name="着色 1 3" xfId="4896"/>
    <cellStyle name="着色 1 30" xfId="4886"/>
    <cellStyle name="着色 1 31" xfId="4888"/>
    <cellStyle name="着色 1 32" xfId="4890"/>
    <cellStyle name="着色 1 33" xfId="4892"/>
    <cellStyle name="着色 1 34" xfId="4894"/>
    <cellStyle name="着色 1 35" xfId="4898"/>
    <cellStyle name="着色 1 36" xfId="4900"/>
    <cellStyle name="着色 1 37" xfId="4902"/>
    <cellStyle name="着色 1 38" xfId="4904"/>
    <cellStyle name="着色 1 39" xfId="4906"/>
    <cellStyle name="着色 1 4" xfId="4907"/>
    <cellStyle name="着色 1 40" xfId="4897"/>
    <cellStyle name="着色 1 41" xfId="4899"/>
    <cellStyle name="着色 1 42" xfId="4901"/>
    <cellStyle name="着色 1 43" xfId="4903"/>
    <cellStyle name="着色 1 44" xfId="4905"/>
    <cellStyle name="着色 1 45" xfId="4909"/>
    <cellStyle name="着色 1 46" xfId="4910"/>
    <cellStyle name="着色 1 47" xfId="4911"/>
    <cellStyle name="着色 1 48" xfId="4912"/>
    <cellStyle name="着色 1 49" xfId="4913"/>
    <cellStyle name="着色 1 5" xfId="4914"/>
    <cellStyle name="着色 1 50" xfId="4908"/>
    <cellStyle name="着色 1 6" xfId="4915"/>
    <cellStyle name="着色 1 7" xfId="4916"/>
    <cellStyle name="着色 1 8" xfId="4917"/>
    <cellStyle name="着色 1 9" xfId="4918"/>
    <cellStyle name="着色 2 10" xfId="4919"/>
    <cellStyle name="着色 2 11" xfId="4920"/>
    <cellStyle name="着色 2 12" xfId="4921"/>
    <cellStyle name="着色 2 13" xfId="4922"/>
    <cellStyle name="着色 2 14" xfId="4923"/>
    <cellStyle name="着色 2 15" xfId="4925"/>
    <cellStyle name="着色 2 16" xfId="4927"/>
    <cellStyle name="着色 2 17" xfId="4929"/>
    <cellStyle name="着色 2 18" xfId="4931"/>
    <cellStyle name="着色 2 19" xfId="4933"/>
    <cellStyle name="着色 2 2" xfId="4934"/>
    <cellStyle name="着色 2 20" xfId="4924"/>
    <cellStyle name="着色 2 21" xfId="4926"/>
    <cellStyle name="着色 2 22" xfId="4928"/>
    <cellStyle name="着色 2 23" xfId="4930"/>
    <cellStyle name="着色 2 24" xfId="4932"/>
    <cellStyle name="着色 2 25" xfId="4936"/>
    <cellStyle name="着色 2 26" xfId="4938"/>
    <cellStyle name="着色 2 27" xfId="4940"/>
    <cellStyle name="着色 2 28" xfId="4942"/>
    <cellStyle name="着色 2 29" xfId="4944"/>
    <cellStyle name="着色 2 3" xfId="4945"/>
    <cellStyle name="着色 2 30" xfId="4935"/>
    <cellStyle name="着色 2 31" xfId="4937"/>
    <cellStyle name="着色 2 32" xfId="4939"/>
    <cellStyle name="着色 2 33" xfId="4941"/>
    <cellStyle name="着色 2 34" xfId="4943"/>
    <cellStyle name="着色 2 35" xfId="4947"/>
    <cellStyle name="着色 2 36" xfId="4949"/>
    <cellStyle name="着色 2 37" xfId="4951"/>
    <cellStyle name="着色 2 38" xfId="4953"/>
    <cellStyle name="着色 2 39" xfId="73"/>
    <cellStyle name="着色 2 4" xfId="4954"/>
    <cellStyle name="着色 2 40" xfId="4946"/>
    <cellStyle name="着色 2 41" xfId="4948"/>
    <cellStyle name="着色 2 42" xfId="4950"/>
    <cellStyle name="着色 2 43" xfId="4952"/>
    <cellStyle name="着色 2 44" xfId="72"/>
    <cellStyle name="着色 2 45" xfId="4956"/>
    <cellStyle name="着色 2 46" xfId="4957"/>
    <cellStyle name="着色 2 47" xfId="4958"/>
    <cellStyle name="着色 2 48" xfId="4959"/>
    <cellStyle name="着色 2 49" xfId="4960"/>
    <cellStyle name="着色 2 5" xfId="4961"/>
    <cellStyle name="着色 2 50" xfId="4955"/>
    <cellStyle name="着色 2 6" xfId="4962"/>
    <cellStyle name="着色 2 7" xfId="4963"/>
    <cellStyle name="着色 2 8" xfId="4964"/>
    <cellStyle name="着色 2 9" xfId="4965"/>
    <cellStyle name="着色 3 10" xfId="4966"/>
    <cellStyle name="着色 3 11" xfId="4967"/>
    <cellStyle name="着色 3 12" xfId="4968"/>
    <cellStyle name="着色 3 13" xfId="4969"/>
    <cellStyle name="着色 3 14" xfId="4970"/>
    <cellStyle name="着色 3 15" xfId="4972"/>
    <cellStyle name="着色 3 16" xfId="4974"/>
    <cellStyle name="着色 3 17" xfId="4976"/>
    <cellStyle name="着色 3 18" xfId="4978"/>
    <cellStyle name="着色 3 19" xfId="4980"/>
    <cellStyle name="着色 3 2" xfId="4981"/>
    <cellStyle name="着色 3 20" xfId="4971"/>
    <cellStyle name="着色 3 21" xfId="4973"/>
    <cellStyle name="着色 3 22" xfId="4975"/>
    <cellStyle name="着色 3 23" xfId="4977"/>
    <cellStyle name="着色 3 24" xfId="4979"/>
    <cellStyle name="着色 3 25" xfId="4983"/>
    <cellStyle name="着色 3 26" xfId="4985"/>
    <cellStyle name="着色 3 27" xfId="4987"/>
    <cellStyle name="着色 3 28" xfId="4989"/>
    <cellStyle name="着色 3 29" xfId="4991"/>
    <cellStyle name="着色 3 3" xfId="4992"/>
    <cellStyle name="着色 3 30" xfId="4982"/>
    <cellStyle name="着色 3 31" xfId="4984"/>
    <cellStyle name="着色 3 32" xfId="4986"/>
    <cellStyle name="着色 3 33" xfId="4988"/>
    <cellStyle name="着色 3 34" xfId="4990"/>
    <cellStyle name="着色 3 35" xfId="4994"/>
    <cellStyle name="着色 3 36" xfId="4996"/>
    <cellStyle name="着色 3 37" xfId="4998"/>
    <cellStyle name="着色 3 38" xfId="5000"/>
    <cellStyle name="着色 3 39" xfId="5002"/>
    <cellStyle name="着色 3 4" xfId="5003"/>
    <cellStyle name="着色 3 40" xfId="4993"/>
    <cellStyle name="着色 3 41" xfId="4995"/>
    <cellStyle name="着色 3 42" xfId="4997"/>
    <cellStyle name="着色 3 43" xfId="4999"/>
    <cellStyle name="着色 3 44" xfId="5001"/>
    <cellStyle name="着色 3 45" xfId="5005"/>
    <cellStyle name="着色 3 46" xfId="5006"/>
    <cellStyle name="着色 3 47" xfId="5007"/>
    <cellStyle name="着色 3 48" xfId="5008"/>
    <cellStyle name="着色 3 49" xfId="5009"/>
    <cellStyle name="着色 3 5" xfId="5010"/>
    <cellStyle name="着色 3 50" xfId="5004"/>
    <cellStyle name="着色 3 6" xfId="5011"/>
    <cellStyle name="着色 3 7" xfId="5012"/>
    <cellStyle name="着色 3 8" xfId="5013"/>
    <cellStyle name="着色 3 9" xfId="5014"/>
    <cellStyle name="着色 4 10" xfId="5015"/>
    <cellStyle name="着色 4 11" xfId="5016"/>
    <cellStyle name="着色 4 12" xfId="5017"/>
    <cellStyle name="着色 4 13" xfId="2502"/>
    <cellStyle name="着色 4 14" xfId="2504"/>
    <cellStyle name="着色 4 15" xfId="2507"/>
    <cellStyle name="着色 4 16" xfId="2510"/>
    <cellStyle name="着色 4 17" xfId="2513"/>
    <cellStyle name="着色 4 18" xfId="2517"/>
    <cellStyle name="着色 4 19" xfId="2521"/>
    <cellStyle name="着色 4 2" xfId="5018"/>
    <cellStyle name="着色 4 20" xfId="2506"/>
    <cellStyle name="着色 4 21" xfId="2509"/>
    <cellStyle name="着色 4 22" xfId="2512"/>
    <cellStyle name="着色 4 23" xfId="2516"/>
    <cellStyle name="着色 4 24" xfId="2520"/>
    <cellStyle name="着色 4 25" xfId="2525"/>
    <cellStyle name="着色 4 26" xfId="2529"/>
    <cellStyle name="着色 4 27" xfId="2533"/>
    <cellStyle name="着色 4 28" xfId="2541"/>
    <cellStyle name="着色 4 29" xfId="2545"/>
    <cellStyle name="着色 4 3" xfId="5019"/>
    <cellStyle name="着色 4 30" xfId="2524"/>
    <cellStyle name="着色 4 31" xfId="2528"/>
    <cellStyle name="着色 4 32" xfId="2532"/>
    <cellStyle name="着色 4 33" xfId="2540"/>
    <cellStyle name="着色 4 34" xfId="2544"/>
    <cellStyle name="着色 4 35" xfId="2549"/>
    <cellStyle name="着色 4 36" xfId="2553"/>
    <cellStyle name="着色 4 37" xfId="2557"/>
    <cellStyle name="着色 4 38" xfId="2565"/>
    <cellStyle name="着色 4 39" xfId="2569"/>
    <cellStyle name="着色 4 4" xfId="5020"/>
    <cellStyle name="着色 4 40" xfId="2548"/>
    <cellStyle name="着色 4 41" xfId="2552"/>
    <cellStyle name="着色 4 42" xfId="2556"/>
    <cellStyle name="着色 4 43" xfId="2564"/>
    <cellStyle name="着色 4 44" xfId="2568"/>
    <cellStyle name="着色 4 45" xfId="2573"/>
    <cellStyle name="着色 4 46" xfId="2576"/>
    <cellStyle name="着色 4 47" xfId="2580"/>
    <cellStyle name="着色 4 48" xfId="2588"/>
    <cellStyle name="着色 4 49" xfId="2591"/>
    <cellStyle name="着色 4 5" xfId="5021"/>
    <cellStyle name="着色 4 50" xfId="2572"/>
    <cellStyle name="着色 4 6" xfId="5022"/>
    <cellStyle name="着色 4 7" xfId="5023"/>
    <cellStyle name="着色 4 8" xfId="5024"/>
    <cellStyle name="着色 4 9" xfId="5025"/>
    <cellStyle name="着色 5 10" xfId="5026"/>
    <cellStyle name="着色 5 11" xfId="5027"/>
    <cellStyle name="着色 5 12" xfId="5028"/>
    <cellStyle name="着色 5 13" xfId="5029"/>
    <cellStyle name="着色 5 14" xfId="5030"/>
    <cellStyle name="着色 5 15" xfId="5032"/>
    <cellStyle name="着色 5 16" xfId="5034"/>
    <cellStyle name="着色 5 17" xfId="5036"/>
    <cellStyle name="着色 5 18" xfId="5038"/>
    <cellStyle name="着色 5 19" xfId="5040"/>
    <cellStyle name="着色 5 2" xfId="5041"/>
    <cellStyle name="着色 5 20" xfId="5031"/>
    <cellStyle name="着色 5 21" xfId="5033"/>
    <cellStyle name="着色 5 22" xfId="5035"/>
    <cellStyle name="着色 5 23" xfId="5037"/>
    <cellStyle name="着色 5 24" xfId="5039"/>
    <cellStyle name="着色 5 25" xfId="5043"/>
    <cellStyle name="着色 5 26" xfId="5045"/>
    <cellStyle name="着色 5 27" xfId="5047"/>
    <cellStyle name="着色 5 28" xfId="5049"/>
    <cellStyle name="着色 5 29" xfId="5051"/>
    <cellStyle name="着色 5 3" xfId="5052"/>
    <cellStyle name="着色 5 30" xfId="5042"/>
    <cellStyle name="着色 5 31" xfId="5044"/>
    <cellStyle name="着色 5 32" xfId="5046"/>
    <cellStyle name="着色 5 33" xfId="5048"/>
    <cellStyle name="着色 5 34" xfId="5050"/>
    <cellStyle name="着色 5 35" xfId="5054"/>
    <cellStyle name="着色 5 36" xfId="5056"/>
    <cellStyle name="着色 5 37" xfId="5058"/>
    <cellStyle name="着色 5 38" xfId="5060"/>
    <cellStyle name="着色 5 39" xfId="5062"/>
    <cellStyle name="着色 5 4" xfId="5063"/>
    <cellStyle name="着色 5 40" xfId="5053"/>
    <cellStyle name="着色 5 41" xfId="5055"/>
    <cellStyle name="着色 5 42" xfId="5057"/>
    <cellStyle name="着色 5 43" xfId="5059"/>
    <cellStyle name="着色 5 44" xfId="5061"/>
    <cellStyle name="着色 5 45" xfId="5065"/>
    <cellStyle name="着色 5 46" xfId="5066"/>
    <cellStyle name="着色 5 47" xfId="5067"/>
    <cellStyle name="着色 5 48" xfId="5068"/>
    <cellStyle name="着色 5 49" xfId="5069"/>
    <cellStyle name="着色 5 5" xfId="5070"/>
    <cellStyle name="着色 5 50" xfId="5064"/>
    <cellStyle name="着色 5 6" xfId="5071"/>
    <cellStyle name="着色 5 7" xfId="5072"/>
    <cellStyle name="着色 5 8" xfId="5073"/>
    <cellStyle name="着色 5 9" xfId="5074"/>
    <cellStyle name="着色 6 10" xfId="5075"/>
    <cellStyle name="着色 6 11" xfId="5076"/>
    <cellStyle name="着色 6 12" xfId="5077"/>
    <cellStyle name="着色 6 13" xfId="5078"/>
    <cellStyle name="着色 6 14" xfId="5079"/>
    <cellStyle name="着色 6 15" xfId="5081"/>
    <cellStyle name="着色 6 16" xfId="5083"/>
    <cellStyle name="着色 6 17" xfId="5085"/>
    <cellStyle name="着色 6 18" xfId="5087"/>
    <cellStyle name="着色 6 19" xfId="5089"/>
    <cellStyle name="着色 6 2" xfId="5090"/>
    <cellStyle name="着色 6 20" xfId="5080"/>
    <cellStyle name="着色 6 21" xfId="5082"/>
    <cellStyle name="着色 6 22" xfId="5084"/>
    <cellStyle name="着色 6 23" xfId="5086"/>
    <cellStyle name="着色 6 24" xfId="5088"/>
    <cellStyle name="着色 6 25" xfId="5092"/>
    <cellStyle name="着色 6 26" xfId="5094"/>
    <cellStyle name="着色 6 27" xfId="5096"/>
    <cellStyle name="着色 6 28" xfId="5098"/>
    <cellStyle name="着色 6 29" xfId="5100"/>
    <cellStyle name="着色 6 3" xfId="5101"/>
    <cellStyle name="着色 6 30" xfId="5091"/>
    <cellStyle name="着色 6 31" xfId="5093"/>
    <cellStyle name="着色 6 32" xfId="5095"/>
    <cellStyle name="着色 6 33" xfId="5097"/>
    <cellStyle name="着色 6 34" xfId="5099"/>
    <cellStyle name="着色 6 35" xfId="5103"/>
    <cellStyle name="着色 6 36" xfId="5105"/>
    <cellStyle name="着色 6 37" xfId="5107"/>
    <cellStyle name="着色 6 38" xfId="5109"/>
    <cellStyle name="着色 6 39" xfId="5111"/>
    <cellStyle name="着色 6 4" xfId="5112"/>
    <cellStyle name="着色 6 40" xfId="5102"/>
    <cellStyle name="着色 6 41" xfId="5104"/>
    <cellStyle name="着色 6 42" xfId="5106"/>
    <cellStyle name="着色 6 43" xfId="5108"/>
    <cellStyle name="着色 6 44" xfId="5110"/>
    <cellStyle name="着色 6 45" xfId="5114"/>
    <cellStyle name="着色 6 46" xfId="5115"/>
    <cellStyle name="着色 6 47" xfId="5116"/>
    <cellStyle name="着色 6 48" xfId="5117"/>
    <cellStyle name="着色 6 49" xfId="5118"/>
    <cellStyle name="着色 6 5" xfId="5119"/>
    <cellStyle name="着色 6 50" xfId="5113"/>
    <cellStyle name="着色 6 6" xfId="5120"/>
    <cellStyle name="着色 6 7" xfId="5121"/>
    <cellStyle name="着色 6 8" xfId="5122"/>
    <cellStyle name="着色 6 9" xfId="5123"/>
    <cellStyle name="注释 10" xfId="5124"/>
    <cellStyle name="注释 11" xfId="5125"/>
    <cellStyle name="注释 12" xfId="5126"/>
    <cellStyle name="注释 13" xfId="5127"/>
    <cellStyle name="注释 14" xfId="5128"/>
    <cellStyle name="注释 2" xfId="5129"/>
    <cellStyle name="注释 2 10" xfId="5130"/>
    <cellStyle name="注释 2 11" xfId="5131"/>
    <cellStyle name="注释 2 12" xfId="5132"/>
    <cellStyle name="注释 2 13" xfId="5133"/>
    <cellStyle name="注释 2 14" xfId="5134"/>
    <cellStyle name="注释 2 15" xfId="5136"/>
    <cellStyle name="注释 2 16" xfId="5138"/>
    <cellStyle name="注释 2 17" xfId="5140"/>
    <cellStyle name="注释 2 18" xfId="5142"/>
    <cellStyle name="注释 2 19" xfId="5144"/>
    <cellStyle name="注释 2 2" xfId="5145"/>
    <cellStyle name="注释 2 20" xfId="5135"/>
    <cellStyle name="注释 2 21" xfId="5137"/>
    <cellStyle name="注释 2 22" xfId="5139"/>
    <cellStyle name="注释 2 23" xfId="5141"/>
    <cellStyle name="注释 2 24" xfId="5143"/>
    <cellStyle name="注释 2 25" xfId="5147"/>
    <cellStyle name="注释 2 26" xfId="5149"/>
    <cellStyle name="注释 2 27" xfId="5151"/>
    <cellStyle name="注释 2 28" xfId="5153"/>
    <cellStyle name="注释 2 29" xfId="5155"/>
    <cellStyle name="注释 2 3" xfId="5156"/>
    <cellStyle name="注释 2 30" xfId="5146"/>
    <cellStyle name="注释 2 31" xfId="5148"/>
    <cellStyle name="注释 2 32" xfId="5150"/>
    <cellStyle name="注释 2 33" xfId="5152"/>
    <cellStyle name="注释 2 34" xfId="5154"/>
    <cellStyle name="注释 2 35" xfId="5158"/>
    <cellStyle name="注释 2 36" xfId="5160"/>
    <cellStyle name="注释 2 37" xfId="5162"/>
    <cellStyle name="注释 2 38" xfId="5164"/>
    <cellStyle name="注释 2 39" xfId="5166"/>
    <cellStyle name="注释 2 4" xfId="5167"/>
    <cellStyle name="注释 2 40" xfId="5157"/>
    <cellStyle name="注释 2 41" xfId="5159"/>
    <cellStyle name="注释 2 42" xfId="5161"/>
    <cellStyle name="注释 2 43" xfId="5163"/>
    <cellStyle name="注释 2 44" xfId="5165"/>
    <cellStyle name="注释 2 45" xfId="5169"/>
    <cellStyle name="注释 2 46" xfId="5170"/>
    <cellStyle name="注释 2 47" xfId="5171"/>
    <cellStyle name="注释 2 48" xfId="5172"/>
    <cellStyle name="注释 2 49" xfId="5173"/>
    <cellStyle name="注释 2 5" xfId="5174"/>
    <cellStyle name="注释 2 50" xfId="5168"/>
    <cellStyle name="注释 2 6" xfId="5175"/>
    <cellStyle name="注释 2 7" xfId="5176"/>
    <cellStyle name="注释 2 8" xfId="5177"/>
    <cellStyle name="注释 2 9" xfId="5178"/>
    <cellStyle name="注释 3" xfId="5179"/>
    <cellStyle name="注释 4" xfId="5180"/>
    <cellStyle name="注释 5" xfId="5181"/>
    <cellStyle name="注释 6" xfId="5182"/>
    <cellStyle name="注释 7" xfId="5183"/>
    <cellStyle name="注释 8" xfId="5184"/>
    <cellStyle name="注释 9" xfId="518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 Type="http://schemas.openxmlformats.org/officeDocument/2006/relationships/externalLink" Target="externalLinks/externalLink1.xml"/><Relationship Id="rId12" Type="http://schemas.openxmlformats.org/officeDocument/2006/relationships/theme" Target="theme/theme1.xml"/><Relationship Id="rId13" Type="http://schemas.openxmlformats.org/officeDocument/2006/relationships/styles" Target="styles.xml"/><Relationship Id="rId14" Type="http://schemas.openxmlformats.org/officeDocument/2006/relationships/sharedStrings" Target="sharedStrings.xml"/><Relationship Id="rId1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28201;&#27014;&#27827;&#30452;&#28192;&#27835;&#29702;&#24037;&#31243;/&#20013;&#30452;&#28192;-&#25253;&#21578;/S09036&#26124;&#24179;&#21306;&#28201;&#27014;&#27827;&#25903;&#27969;&#20013;&#30452;&#28192;&#27835;&#29702;&#24037;&#31243;&#21021;&#27493;&#35774;&#35745;&#27010;&#31639;&#35780;&#23457;&#31295;7.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评审对比表 (2)"/>
      <sheetName val="评审对比表"/>
      <sheetName val="与批复对比"/>
      <sheetName val="总表"/>
      <sheetName val="1 渠道工程"/>
      <sheetName val="2桥梁工程"/>
      <sheetName val="3景观工程"/>
      <sheetName val="4节制闸"/>
      <sheetName val="4橡胶坝"/>
      <sheetName val="5污水管线"/>
      <sheetName val="6管理房"/>
      <sheetName val="7绿化工程"/>
      <sheetName val="8金结"/>
      <sheetName val="9水机"/>
      <sheetName val="10电气"/>
      <sheetName val="11自动化"/>
      <sheetName val="水保"/>
      <sheetName val="环保"/>
      <sheetName val="11地下管线改移"/>
      <sheetName val="水保费"/>
      <sheetName val="环评费"/>
      <sheetName val="电缆单价"/>
      <sheetName val="绿化材料价"/>
      <sheetName val="2010-05"/>
      <sheetName val="建设单位管理费"/>
      <sheetName val="前期工作工程勘察收费"/>
      <sheetName val="勘察设计判断"/>
      <sheetName val="勘察"/>
      <sheetName val="设计"/>
      <sheetName val="前期工作咨询"/>
      <sheetName val="工程监理费"/>
      <sheetName val="招标代理服务收费"/>
      <sheetName val="施工人员意外伤害保险费"/>
      <sheetName val="报出稿"/>
      <sheetName val="单位"/>
      <sheetName val="常用项目"/>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DengXian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DengXian"/>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view="pageBreakPreview" topLeftCell="A7" zoomScaleSheetLayoutView="100" workbookViewId="0">
      <selection activeCell="D15" sqref="D15"/>
    </sheetView>
  </sheetViews>
  <sheetFormatPr baseColWidth="10" defaultColWidth="8.83203125" defaultRowHeight="25" customHeight="1" x14ac:dyDescent="0.15"/>
  <cols>
    <col min="1" max="1" width="11.1640625" style="169" customWidth="1"/>
    <col min="2" max="2" width="37" style="169" customWidth="1"/>
    <col min="3" max="3" width="17.6640625" style="170" customWidth="1"/>
    <col min="4" max="4" width="8.83203125" style="169"/>
    <col min="5" max="5" width="11.1640625" style="169" customWidth="1"/>
    <col min="6" max="6" width="38.5" style="169" customWidth="1"/>
    <col min="7" max="7" width="12.6640625" style="169" customWidth="1"/>
    <col min="8" max="256" width="8.83203125" style="169"/>
    <col min="257" max="257" width="11.1640625" style="169" customWidth="1"/>
    <col min="258" max="258" width="37" style="169" customWidth="1"/>
    <col min="259" max="259" width="14.1640625" style="169" customWidth="1"/>
    <col min="260" max="260" width="8.83203125" style="169"/>
    <col min="261" max="261" width="11.1640625" style="169" customWidth="1"/>
    <col min="262" max="262" width="38.5" style="169" customWidth="1"/>
    <col min="263" max="263" width="12.6640625" style="169" customWidth="1"/>
    <col min="264" max="512" width="8.83203125" style="169"/>
    <col min="513" max="513" width="11.1640625" style="169" customWidth="1"/>
    <col min="514" max="514" width="37" style="169" customWidth="1"/>
    <col min="515" max="515" width="14.1640625" style="169" customWidth="1"/>
    <col min="516" max="516" width="8.83203125" style="169"/>
    <col min="517" max="517" width="11.1640625" style="169" customWidth="1"/>
    <col min="518" max="518" width="38.5" style="169" customWidth="1"/>
    <col min="519" max="519" width="12.6640625" style="169" customWidth="1"/>
    <col min="520" max="768" width="8.83203125" style="169"/>
    <col min="769" max="769" width="11.1640625" style="169" customWidth="1"/>
    <col min="770" max="770" width="37" style="169" customWidth="1"/>
    <col min="771" max="771" width="14.1640625" style="169" customWidth="1"/>
    <col min="772" max="772" width="8.83203125" style="169"/>
    <col min="773" max="773" width="11.1640625" style="169" customWidth="1"/>
    <col min="774" max="774" width="38.5" style="169" customWidth="1"/>
    <col min="775" max="775" width="12.6640625" style="169" customWidth="1"/>
    <col min="776" max="1024" width="8.83203125" style="169"/>
    <col min="1025" max="1025" width="11.1640625" style="169" customWidth="1"/>
    <col min="1026" max="1026" width="37" style="169" customWidth="1"/>
    <col min="1027" max="1027" width="14.1640625" style="169" customWidth="1"/>
    <col min="1028" max="1028" width="8.83203125" style="169"/>
    <col min="1029" max="1029" width="11.1640625" style="169" customWidth="1"/>
    <col min="1030" max="1030" width="38.5" style="169" customWidth="1"/>
    <col min="1031" max="1031" width="12.6640625" style="169" customWidth="1"/>
    <col min="1032" max="1280" width="8.83203125" style="169"/>
    <col min="1281" max="1281" width="11.1640625" style="169" customWidth="1"/>
    <col min="1282" max="1282" width="37" style="169" customWidth="1"/>
    <col min="1283" max="1283" width="14.1640625" style="169" customWidth="1"/>
    <col min="1284" max="1284" width="8.83203125" style="169"/>
    <col min="1285" max="1285" width="11.1640625" style="169" customWidth="1"/>
    <col min="1286" max="1286" width="38.5" style="169" customWidth="1"/>
    <col min="1287" max="1287" width="12.6640625" style="169" customWidth="1"/>
    <col min="1288" max="1536" width="8.83203125" style="169"/>
    <col min="1537" max="1537" width="11.1640625" style="169" customWidth="1"/>
    <col min="1538" max="1538" width="37" style="169" customWidth="1"/>
    <col min="1539" max="1539" width="14.1640625" style="169" customWidth="1"/>
    <col min="1540" max="1540" width="8.83203125" style="169"/>
    <col min="1541" max="1541" width="11.1640625" style="169" customWidth="1"/>
    <col min="1542" max="1542" width="38.5" style="169" customWidth="1"/>
    <col min="1543" max="1543" width="12.6640625" style="169" customWidth="1"/>
    <col min="1544" max="1792" width="8.83203125" style="169"/>
    <col min="1793" max="1793" width="11.1640625" style="169" customWidth="1"/>
    <col min="1794" max="1794" width="37" style="169" customWidth="1"/>
    <col min="1795" max="1795" width="14.1640625" style="169" customWidth="1"/>
    <col min="1796" max="1796" width="8.83203125" style="169"/>
    <col min="1797" max="1797" width="11.1640625" style="169" customWidth="1"/>
    <col min="1798" max="1798" width="38.5" style="169" customWidth="1"/>
    <col min="1799" max="1799" width="12.6640625" style="169" customWidth="1"/>
    <col min="1800" max="2048" width="8.83203125" style="169"/>
    <col min="2049" max="2049" width="11.1640625" style="169" customWidth="1"/>
    <col min="2050" max="2050" width="37" style="169" customWidth="1"/>
    <col min="2051" max="2051" width="14.1640625" style="169" customWidth="1"/>
    <col min="2052" max="2052" width="8.83203125" style="169"/>
    <col min="2053" max="2053" width="11.1640625" style="169" customWidth="1"/>
    <col min="2054" max="2054" width="38.5" style="169" customWidth="1"/>
    <col min="2055" max="2055" width="12.6640625" style="169" customWidth="1"/>
    <col min="2056" max="2304" width="8.83203125" style="169"/>
    <col min="2305" max="2305" width="11.1640625" style="169" customWidth="1"/>
    <col min="2306" max="2306" width="37" style="169" customWidth="1"/>
    <col min="2307" max="2307" width="14.1640625" style="169" customWidth="1"/>
    <col min="2308" max="2308" width="8.83203125" style="169"/>
    <col min="2309" max="2309" width="11.1640625" style="169" customWidth="1"/>
    <col min="2310" max="2310" width="38.5" style="169" customWidth="1"/>
    <col min="2311" max="2311" width="12.6640625" style="169" customWidth="1"/>
    <col min="2312" max="2560" width="8.83203125" style="169"/>
    <col min="2561" max="2561" width="11.1640625" style="169" customWidth="1"/>
    <col min="2562" max="2562" width="37" style="169" customWidth="1"/>
    <col min="2563" max="2563" width="14.1640625" style="169" customWidth="1"/>
    <col min="2564" max="2564" width="8.83203125" style="169"/>
    <col min="2565" max="2565" width="11.1640625" style="169" customWidth="1"/>
    <col min="2566" max="2566" width="38.5" style="169" customWidth="1"/>
    <col min="2567" max="2567" width="12.6640625" style="169" customWidth="1"/>
    <col min="2568" max="2816" width="8.83203125" style="169"/>
    <col min="2817" max="2817" width="11.1640625" style="169" customWidth="1"/>
    <col min="2818" max="2818" width="37" style="169" customWidth="1"/>
    <col min="2819" max="2819" width="14.1640625" style="169" customWidth="1"/>
    <col min="2820" max="2820" width="8.83203125" style="169"/>
    <col min="2821" max="2821" width="11.1640625" style="169" customWidth="1"/>
    <col min="2822" max="2822" width="38.5" style="169" customWidth="1"/>
    <col min="2823" max="2823" width="12.6640625" style="169" customWidth="1"/>
    <col min="2824" max="3072" width="8.83203125" style="169"/>
    <col min="3073" max="3073" width="11.1640625" style="169" customWidth="1"/>
    <col min="3074" max="3074" width="37" style="169" customWidth="1"/>
    <col min="3075" max="3075" width="14.1640625" style="169" customWidth="1"/>
    <col min="3076" max="3076" width="8.83203125" style="169"/>
    <col min="3077" max="3077" width="11.1640625" style="169" customWidth="1"/>
    <col min="3078" max="3078" width="38.5" style="169" customWidth="1"/>
    <col min="3079" max="3079" width="12.6640625" style="169" customWidth="1"/>
    <col min="3080" max="3328" width="8.83203125" style="169"/>
    <col min="3329" max="3329" width="11.1640625" style="169" customWidth="1"/>
    <col min="3330" max="3330" width="37" style="169" customWidth="1"/>
    <col min="3331" max="3331" width="14.1640625" style="169" customWidth="1"/>
    <col min="3332" max="3332" width="8.83203125" style="169"/>
    <col min="3333" max="3333" width="11.1640625" style="169" customWidth="1"/>
    <col min="3334" max="3334" width="38.5" style="169" customWidth="1"/>
    <col min="3335" max="3335" width="12.6640625" style="169" customWidth="1"/>
    <col min="3336" max="3584" width="8.83203125" style="169"/>
    <col min="3585" max="3585" width="11.1640625" style="169" customWidth="1"/>
    <col min="3586" max="3586" width="37" style="169" customWidth="1"/>
    <col min="3587" max="3587" width="14.1640625" style="169" customWidth="1"/>
    <col min="3588" max="3588" width="8.83203125" style="169"/>
    <col min="3589" max="3589" width="11.1640625" style="169" customWidth="1"/>
    <col min="3590" max="3590" width="38.5" style="169" customWidth="1"/>
    <col min="3591" max="3591" width="12.6640625" style="169" customWidth="1"/>
    <col min="3592" max="3840" width="8.83203125" style="169"/>
    <col min="3841" max="3841" width="11.1640625" style="169" customWidth="1"/>
    <col min="3842" max="3842" width="37" style="169" customWidth="1"/>
    <col min="3843" max="3843" width="14.1640625" style="169" customWidth="1"/>
    <col min="3844" max="3844" width="8.83203125" style="169"/>
    <col min="3845" max="3845" width="11.1640625" style="169" customWidth="1"/>
    <col min="3846" max="3846" width="38.5" style="169" customWidth="1"/>
    <col min="3847" max="3847" width="12.6640625" style="169" customWidth="1"/>
    <col min="3848" max="4096" width="8.83203125" style="169"/>
    <col min="4097" max="4097" width="11.1640625" style="169" customWidth="1"/>
    <col min="4098" max="4098" width="37" style="169" customWidth="1"/>
    <col min="4099" max="4099" width="14.1640625" style="169" customWidth="1"/>
    <col min="4100" max="4100" width="8.83203125" style="169"/>
    <col min="4101" max="4101" width="11.1640625" style="169" customWidth="1"/>
    <col min="4102" max="4102" width="38.5" style="169" customWidth="1"/>
    <col min="4103" max="4103" width="12.6640625" style="169" customWidth="1"/>
    <col min="4104" max="4352" width="8.83203125" style="169"/>
    <col min="4353" max="4353" width="11.1640625" style="169" customWidth="1"/>
    <col min="4354" max="4354" width="37" style="169" customWidth="1"/>
    <col min="4355" max="4355" width="14.1640625" style="169" customWidth="1"/>
    <col min="4356" max="4356" width="8.83203125" style="169"/>
    <col min="4357" max="4357" width="11.1640625" style="169" customWidth="1"/>
    <col min="4358" max="4358" width="38.5" style="169" customWidth="1"/>
    <col min="4359" max="4359" width="12.6640625" style="169" customWidth="1"/>
    <col min="4360" max="4608" width="8.83203125" style="169"/>
    <col min="4609" max="4609" width="11.1640625" style="169" customWidth="1"/>
    <col min="4610" max="4610" width="37" style="169" customWidth="1"/>
    <col min="4611" max="4611" width="14.1640625" style="169" customWidth="1"/>
    <col min="4612" max="4612" width="8.83203125" style="169"/>
    <col min="4613" max="4613" width="11.1640625" style="169" customWidth="1"/>
    <col min="4614" max="4614" width="38.5" style="169" customWidth="1"/>
    <col min="4615" max="4615" width="12.6640625" style="169" customWidth="1"/>
    <col min="4616" max="4864" width="8.83203125" style="169"/>
    <col min="4865" max="4865" width="11.1640625" style="169" customWidth="1"/>
    <col min="4866" max="4866" width="37" style="169" customWidth="1"/>
    <col min="4867" max="4867" width="14.1640625" style="169" customWidth="1"/>
    <col min="4868" max="4868" width="8.83203125" style="169"/>
    <col min="4869" max="4869" width="11.1640625" style="169" customWidth="1"/>
    <col min="4870" max="4870" width="38.5" style="169" customWidth="1"/>
    <col min="4871" max="4871" width="12.6640625" style="169" customWidth="1"/>
    <col min="4872" max="5120" width="8.83203125" style="169"/>
    <col min="5121" max="5121" width="11.1640625" style="169" customWidth="1"/>
    <col min="5122" max="5122" width="37" style="169" customWidth="1"/>
    <col min="5123" max="5123" width="14.1640625" style="169" customWidth="1"/>
    <col min="5124" max="5124" width="8.83203125" style="169"/>
    <col min="5125" max="5125" width="11.1640625" style="169" customWidth="1"/>
    <col min="5126" max="5126" width="38.5" style="169" customWidth="1"/>
    <col min="5127" max="5127" width="12.6640625" style="169" customWidth="1"/>
    <col min="5128" max="5376" width="8.83203125" style="169"/>
    <col min="5377" max="5377" width="11.1640625" style="169" customWidth="1"/>
    <col min="5378" max="5378" width="37" style="169" customWidth="1"/>
    <col min="5379" max="5379" width="14.1640625" style="169" customWidth="1"/>
    <col min="5380" max="5380" width="8.83203125" style="169"/>
    <col min="5381" max="5381" width="11.1640625" style="169" customWidth="1"/>
    <col min="5382" max="5382" width="38.5" style="169" customWidth="1"/>
    <col min="5383" max="5383" width="12.6640625" style="169" customWidth="1"/>
    <col min="5384" max="5632" width="8.83203125" style="169"/>
    <col min="5633" max="5633" width="11.1640625" style="169" customWidth="1"/>
    <col min="5634" max="5634" width="37" style="169" customWidth="1"/>
    <col min="5635" max="5635" width="14.1640625" style="169" customWidth="1"/>
    <col min="5636" max="5636" width="8.83203125" style="169"/>
    <col min="5637" max="5637" width="11.1640625" style="169" customWidth="1"/>
    <col min="5638" max="5638" width="38.5" style="169" customWidth="1"/>
    <col min="5639" max="5639" width="12.6640625" style="169" customWidth="1"/>
    <col min="5640" max="5888" width="8.83203125" style="169"/>
    <col min="5889" max="5889" width="11.1640625" style="169" customWidth="1"/>
    <col min="5890" max="5890" width="37" style="169" customWidth="1"/>
    <col min="5891" max="5891" width="14.1640625" style="169" customWidth="1"/>
    <col min="5892" max="5892" width="8.83203125" style="169"/>
    <col min="5893" max="5893" width="11.1640625" style="169" customWidth="1"/>
    <col min="5894" max="5894" width="38.5" style="169" customWidth="1"/>
    <col min="5895" max="5895" width="12.6640625" style="169" customWidth="1"/>
    <col min="5896" max="6144" width="8.83203125" style="169"/>
    <col min="6145" max="6145" width="11.1640625" style="169" customWidth="1"/>
    <col min="6146" max="6146" width="37" style="169" customWidth="1"/>
    <col min="6147" max="6147" width="14.1640625" style="169" customWidth="1"/>
    <col min="6148" max="6148" width="8.83203125" style="169"/>
    <col min="6149" max="6149" width="11.1640625" style="169" customWidth="1"/>
    <col min="6150" max="6150" width="38.5" style="169" customWidth="1"/>
    <col min="6151" max="6151" width="12.6640625" style="169" customWidth="1"/>
    <col min="6152" max="6400" width="8.83203125" style="169"/>
    <col min="6401" max="6401" width="11.1640625" style="169" customWidth="1"/>
    <col min="6402" max="6402" width="37" style="169" customWidth="1"/>
    <col min="6403" max="6403" width="14.1640625" style="169" customWidth="1"/>
    <col min="6404" max="6404" width="8.83203125" style="169"/>
    <col min="6405" max="6405" width="11.1640625" style="169" customWidth="1"/>
    <col min="6406" max="6406" width="38.5" style="169" customWidth="1"/>
    <col min="6407" max="6407" width="12.6640625" style="169" customWidth="1"/>
    <col min="6408" max="6656" width="8.83203125" style="169"/>
    <col min="6657" max="6657" width="11.1640625" style="169" customWidth="1"/>
    <col min="6658" max="6658" width="37" style="169" customWidth="1"/>
    <col min="6659" max="6659" width="14.1640625" style="169" customWidth="1"/>
    <col min="6660" max="6660" width="8.83203125" style="169"/>
    <col min="6661" max="6661" width="11.1640625" style="169" customWidth="1"/>
    <col min="6662" max="6662" width="38.5" style="169" customWidth="1"/>
    <col min="6663" max="6663" width="12.6640625" style="169" customWidth="1"/>
    <col min="6664" max="6912" width="8.83203125" style="169"/>
    <col min="6913" max="6913" width="11.1640625" style="169" customWidth="1"/>
    <col min="6914" max="6914" width="37" style="169" customWidth="1"/>
    <col min="6915" max="6915" width="14.1640625" style="169" customWidth="1"/>
    <col min="6916" max="6916" width="8.83203125" style="169"/>
    <col min="6917" max="6917" width="11.1640625" style="169" customWidth="1"/>
    <col min="6918" max="6918" width="38.5" style="169" customWidth="1"/>
    <col min="6919" max="6919" width="12.6640625" style="169" customWidth="1"/>
    <col min="6920" max="7168" width="8.83203125" style="169"/>
    <col min="7169" max="7169" width="11.1640625" style="169" customWidth="1"/>
    <col min="7170" max="7170" width="37" style="169" customWidth="1"/>
    <col min="7171" max="7171" width="14.1640625" style="169" customWidth="1"/>
    <col min="7172" max="7172" width="8.83203125" style="169"/>
    <col min="7173" max="7173" width="11.1640625" style="169" customWidth="1"/>
    <col min="7174" max="7174" width="38.5" style="169" customWidth="1"/>
    <col min="7175" max="7175" width="12.6640625" style="169" customWidth="1"/>
    <col min="7176" max="7424" width="8.83203125" style="169"/>
    <col min="7425" max="7425" width="11.1640625" style="169" customWidth="1"/>
    <col min="7426" max="7426" width="37" style="169" customWidth="1"/>
    <col min="7427" max="7427" width="14.1640625" style="169" customWidth="1"/>
    <col min="7428" max="7428" width="8.83203125" style="169"/>
    <col min="7429" max="7429" width="11.1640625" style="169" customWidth="1"/>
    <col min="7430" max="7430" width="38.5" style="169" customWidth="1"/>
    <col min="7431" max="7431" width="12.6640625" style="169" customWidth="1"/>
    <col min="7432" max="7680" width="8.83203125" style="169"/>
    <col min="7681" max="7681" width="11.1640625" style="169" customWidth="1"/>
    <col min="7682" max="7682" width="37" style="169" customWidth="1"/>
    <col min="7683" max="7683" width="14.1640625" style="169" customWidth="1"/>
    <col min="7684" max="7684" width="8.83203125" style="169"/>
    <col min="7685" max="7685" width="11.1640625" style="169" customWidth="1"/>
    <col min="7686" max="7686" width="38.5" style="169" customWidth="1"/>
    <col min="7687" max="7687" width="12.6640625" style="169" customWidth="1"/>
    <col min="7688" max="7936" width="8.83203125" style="169"/>
    <col min="7937" max="7937" width="11.1640625" style="169" customWidth="1"/>
    <col min="7938" max="7938" width="37" style="169" customWidth="1"/>
    <col min="7939" max="7939" width="14.1640625" style="169" customWidth="1"/>
    <col min="7940" max="7940" width="8.83203125" style="169"/>
    <col min="7941" max="7941" width="11.1640625" style="169" customWidth="1"/>
    <col min="7942" max="7942" width="38.5" style="169" customWidth="1"/>
    <col min="7943" max="7943" width="12.6640625" style="169" customWidth="1"/>
    <col min="7944" max="8192" width="8.83203125" style="169"/>
    <col min="8193" max="8193" width="11.1640625" style="169" customWidth="1"/>
    <col min="8194" max="8194" width="37" style="169" customWidth="1"/>
    <col min="8195" max="8195" width="14.1640625" style="169" customWidth="1"/>
    <col min="8196" max="8196" width="8.83203125" style="169"/>
    <col min="8197" max="8197" width="11.1640625" style="169" customWidth="1"/>
    <col min="8198" max="8198" width="38.5" style="169" customWidth="1"/>
    <col min="8199" max="8199" width="12.6640625" style="169" customWidth="1"/>
    <col min="8200" max="8448" width="8.83203125" style="169"/>
    <col min="8449" max="8449" width="11.1640625" style="169" customWidth="1"/>
    <col min="8450" max="8450" width="37" style="169" customWidth="1"/>
    <col min="8451" max="8451" width="14.1640625" style="169" customWidth="1"/>
    <col min="8452" max="8452" width="8.83203125" style="169"/>
    <col min="8453" max="8453" width="11.1640625" style="169" customWidth="1"/>
    <col min="8454" max="8454" width="38.5" style="169" customWidth="1"/>
    <col min="8455" max="8455" width="12.6640625" style="169" customWidth="1"/>
    <col min="8456" max="8704" width="8.83203125" style="169"/>
    <col min="8705" max="8705" width="11.1640625" style="169" customWidth="1"/>
    <col min="8706" max="8706" width="37" style="169" customWidth="1"/>
    <col min="8707" max="8707" width="14.1640625" style="169" customWidth="1"/>
    <col min="8708" max="8708" width="8.83203125" style="169"/>
    <col min="8709" max="8709" width="11.1640625" style="169" customWidth="1"/>
    <col min="8710" max="8710" width="38.5" style="169" customWidth="1"/>
    <col min="8711" max="8711" width="12.6640625" style="169" customWidth="1"/>
    <col min="8712" max="8960" width="8.83203125" style="169"/>
    <col min="8961" max="8961" width="11.1640625" style="169" customWidth="1"/>
    <col min="8962" max="8962" width="37" style="169" customWidth="1"/>
    <col min="8963" max="8963" width="14.1640625" style="169" customWidth="1"/>
    <col min="8964" max="8964" width="8.83203125" style="169"/>
    <col min="8965" max="8965" width="11.1640625" style="169" customWidth="1"/>
    <col min="8966" max="8966" width="38.5" style="169" customWidth="1"/>
    <col min="8967" max="8967" width="12.6640625" style="169" customWidth="1"/>
    <col min="8968" max="9216" width="8.83203125" style="169"/>
    <col min="9217" max="9217" width="11.1640625" style="169" customWidth="1"/>
    <col min="9218" max="9218" width="37" style="169" customWidth="1"/>
    <col min="9219" max="9219" width="14.1640625" style="169" customWidth="1"/>
    <col min="9220" max="9220" width="8.83203125" style="169"/>
    <col min="9221" max="9221" width="11.1640625" style="169" customWidth="1"/>
    <col min="9222" max="9222" width="38.5" style="169" customWidth="1"/>
    <col min="9223" max="9223" width="12.6640625" style="169" customWidth="1"/>
    <col min="9224" max="9472" width="8.83203125" style="169"/>
    <col min="9473" max="9473" width="11.1640625" style="169" customWidth="1"/>
    <col min="9474" max="9474" width="37" style="169" customWidth="1"/>
    <col min="9475" max="9475" width="14.1640625" style="169" customWidth="1"/>
    <col min="9476" max="9476" width="8.83203125" style="169"/>
    <col min="9477" max="9477" width="11.1640625" style="169" customWidth="1"/>
    <col min="9478" max="9478" width="38.5" style="169" customWidth="1"/>
    <col min="9479" max="9479" width="12.6640625" style="169" customWidth="1"/>
    <col min="9480" max="9728" width="8.83203125" style="169"/>
    <col min="9729" max="9729" width="11.1640625" style="169" customWidth="1"/>
    <col min="9730" max="9730" width="37" style="169" customWidth="1"/>
    <col min="9731" max="9731" width="14.1640625" style="169" customWidth="1"/>
    <col min="9732" max="9732" width="8.83203125" style="169"/>
    <col min="9733" max="9733" width="11.1640625" style="169" customWidth="1"/>
    <col min="9734" max="9734" width="38.5" style="169" customWidth="1"/>
    <col min="9735" max="9735" width="12.6640625" style="169" customWidth="1"/>
    <col min="9736" max="9984" width="8.83203125" style="169"/>
    <col min="9985" max="9985" width="11.1640625" style="169" customWidth="1"/>
    <col min="9986" max="9986" width="37" style="169" customWidth="1"/>
    <col min="9987" max="9987" width="14.1640625" style="169" customWidth="1"/>
    <col min="9988" max="9988" width="8.83203125" style="169"/>
    <col min="9989" max="9989" width="11.1640625" style="169" customWidth="1"/>
    <col min="9990" max="9990" width="38.5" style="169" customWidth="1"/>
    <col min="9991" max="9991" width="12.6640625" style="169" customWidth="1"/>
    <col min="9992" max="10240" width="8.83203125" style="169"/>
    <col min="10241" max="10241" width="11.1640625" style="169" customWidth="1"/>
    <col min="10242" max="10242" width="37" style="169" customWidth="1"/>
    <col min="10243" max="10243" width="14.1640625" style="169" customWidth="1"/>
    <col min="10244" max="10244" width="8.83203125" style="169"/>
    <col min="10245" max="10245" width="11.1640625" style="169" customWidth="1"/>
    <col min="10246" max="10246" width="38.5" style="169" customWidth="1"/>
    <col min="10247" max="10247" width="12.6640625" style="169" customWidth="1"/>
    <col min="10248" max="10496" width="8.83203125" style="169"/>
    <col min="10497" max="10497" width="11.1640625" style="169" customWidth="1"/>
    <col min="10498" max="10498" width="37" style="169" customWidth="1"/>
    <col min="10499" max="10499" width="14.1640625" style="169" customWidth="1"/>
    <col min="10500" max="10500" width="8.83203125" style="169"/>
    <col min="10501" max="10501" width="11.1640625" style="169" customWidth="1"/>
    <col min="10502" max="10502" width="38.5" style="169" customWidth="1"/>
    <col min="10503" max="10503" width="12.6640625" style="169" customWidth="1"/>
    <col min="10504" max="10752" width="8.83203125" style="169"/>
    <col min="10753" max="10753" width="11.1640625" style="169" customWidth="1"/>
    <col min="10754" max="10754" width="37" style="169" customWidth="1"/>
    <col min="10755" max="10755" width="14.1640625" style="169" customWidth="1"/>
    <col min="10756" max="10756" width="8.83203125" style="169"/>
    <col min="10757" max="10757" width="11.1640625" style="169" customWidth="1"/>
    <col min="10758" max="10758" width="38.5" style="169" customWidth="1"/>
    <col min="10759" max="10759" width="12.6640625" style="169" customWidth="1"/>
    <col min="10760" max="11008" width="8.83203125" style="169"/>
    <col min="11009" max="11009" width="11.1640625" style="169" customWidth="1"/>
    <col min="11010" max="11010" width="37" style="169" customWidth="1"/>
    <col min="11011" max="11011" width="14.1640625" style="169" customWidth="1"/>
    <col min="11012" max="11012" width="8.83203125" style="169"/>
    <col min="11013" max="11013" width="11.1640625" style="169" customWidth="1"/>
    <col min="11014" max="11014" width="38.5" style="169" customWidth="1"/>
    <col min="11015" max="11015" width="12.6640625" style="169" customWidth="1"/>
    <col min="11016" max="11264" width="8.83203125" style="169"/>
    <col min="11265" max="11265" width="11.1640625" style="169" customWidth="1"/>
    <col min="11266" max="11266" width="37" style="169" customWidth="1"/>
    <col min="11267" max="11267" width="14.1640625" style="169" customWidth="1"/>
    <col min="11268" max="11268" width="8.83203125" style="169"/>
    <col min="11269" max="11269" width="11.1640625" style="169" customWidth="1"/>
    <col min="11270" max="11270" width="38.5" style="169" customWidth="1"/>
    <col min="11271" max="11271" width="12.6640625" style="169" customWidth="1"/>
    <col min="11272" max="11520" width="8.83203125" style="169"/>
    <col min="11521" max="11521" width="11.1640625" style="169" customWidth="1"/>
    <col min="11522" max="11522" width="37" style="169" customWidth="1"/>
    <col min="11523" max="11523" width="14.1640625" style="169" customWidth="1"/>
    <col min="11524" max="11524" width="8.83203125" style="169"/>
    <col min="11525" max="11525" width="11.1640625" style="169" customWidth="1"/>
    <col min="11526" max="11526" width="38.5" style="169" customWidth="1"/>
    <col min="11527" max="11527" width="12.6640625" style="169" customWidth="1"/>
    <col min="11528" max="11776" width="8.83203125" style="169"/>
    <col min="11777" max="11777" width="11.1640625" style="169" customWidth="1"/>
    <col min="11778" max="11778" width="37" style="169" customWidth="1"/>
    <col min="11779" max="11779" width="14.1640625" style="169" customWidth="1"/>
    <col min="11780" max="11780" width="8.83203125" style="169"/>
    <col min="11781" max="11781" width="11.1640625" style="169" customWidth="1"/>
    <col min="11782" max="11782" width="38.5" style="169" customWidth="1"/>
    <col min="11783" max="11783" width="12.6640625" style="169" customWidth="1"/>
    <col min="11784" max="12032" width="8.83203125" style="169"/>
    <col min="12033" max="12033" width="11.1640625" style="169" customWidth="1"/>
    <col min="12034" max="12034" width="37" style="169" customWidth="1"/>
    <col min="12035" max="12035" width="14.1640625" style="169" customWidth="1"/>
    <col min="12036" max="12036" width="8.83203125" style="169"/>
    <col min="12037" max="12037" width="11.1640625" style="169" customWidth="1"/>
    <col min="12038" max="12038" width="38.5" style="169" customWidth="1"/>
    <col min="12039" max="12039" width="12.6640625" style="169" customWidth="1"/>
    <col min="12040" max="12288" width="8.83203125" style="169"/>
    <col min="12289" max="12289" width="11.1640625" style="169" customWidth="1"/>
    <col min="12290" max="12290" width="37" style="169" customWidth="1"/>
    <col min="12291" max="12291" width="14.1640625" style="169" customWidth="1"/>
    <col min="12292" max="12292" width="8.83203125" style="169"/>
    <col min="12293" max="12293" width="11.1640625" style="169" customWidth="1"/>
    <col min="12294" max="12294" width="38.5" style="169" customWidth="1"/>
    <col min="12295" max="12295" width="12.6640625" style="169" customWidth="1"/>
    <col min="12296" max="12544" width="8.83203125" style="169"/>
    <col min="12545" max="12545" width="11.1640625" style="169" customWidth="1"/>
    <col min="12546" max="12546" width="37" style="169" customWidth="1"/>
    <col min="12547" max="12547" width="14.1640625" style="169" customWidth="1"/>
    <col min="12548" max="12548" width="8.83203125" style="169"/>
    <col min="12549" max="12549" width="11.1640625" style="169" customWidth="1"/>
    <col min="12550" max="12550" width="38.5" style="169" customWidth="1"/>
    <col min="12551" max="12551" width="12.6640625" style="169" customWidth="1"/>
    <col min="12552" max="12800" width="8.83203125" style="169"/>
    <col min="12801" max="12801" width="11.1640625" style="169" customWidth="1"/>
    <col min="12802" max="12802" width="37" style="169" customWidth="1"/>
    <col min="12803" max="12803" width="14.1640625" style="169" customWidth="1"/>
    <col min="12804" max="12804" width="8.83203125" style="169"/>
    <col min="12805" max="12805" width="11.1640625" style="169" customWidth="1"/>
    <col min="12806" max="12806" width="38.5" style="169" customWidth="1"/>
    <col min="12807" max="12807" width="12.6640625" style="169" customWidth="1"/>
    <col min="12808" max="13056" width="8.83203125" style="169"/>
    <col min="13057" max="13057" width="11.1640625" style="169" customWidth="1"/>
    <col min="13058" max="13058" width="37" style="169" customWidth="1"/>
    <col min="13059" max="13059" width="14.1640625" style="169" customWidth="1"/>
    <col min="13060" max="13060" width="8.83203125" style="169"/>
    <col min="13061" max="13061" width="11.1640625" style="169" customWidth="1"/>
    <col min="13062" max="13062" width="38.5" style="169" customWidth="1"/>
    <col min="13063" max="13063" width="12.6640625" style="169" customWidth="1"/>
    <col min="13064" max="13312" width="8.83203125" style="169"/>
    <col min="13313" max="13313" width="11.1640625" style="169" customWidth="1"/>
    <col min="13314" max="13314" width="37" style="169" customWidth="1"/>
    <col min="13315" max="13315" width="14.1640625" style="169" customWidth="1"/>
    <col min="13316" max="13316" width="8.83203125" style="169"/>
    <col min="13317" max="13317" width="11.1640625" style="169" customWidth="1"/>
    <col min="13318" max="13318" width="38.5" style="169" customWidth="1"/>
    <col min="13319" max="13319" width="12.6640625" style="169" customWidth="1"/>
    <col min="13320" max="13568" width="8.83203125" style="169"/>
    <col min="13569" max="13569" width="11.1640625" style="169" customWidth="1"/>
    <col min="13570" max="13570" width="37" style="169" customWidth="1"/>
    <col min="13571" max="13571" width="14.1640625" style="169" customWidth="1"/>
    <col min="13572" max="13572" width="8.83203125" style="169"/>
    <col min="13573" max="13573" width="11.1640625" style="169" customWidth="1"/>
    <col min="13574" max="13574" width="38.5" style="169" customWidth="1"/>
    <col min="13575" max="13575" width="12.6640625" style="169" customWidth="1"/>
    <col min="13576" max="13824" width="8.83203125" style="169"/>
    <col min="13825" max="13825" width="11.1640625" style="169" customWidth="1"/>
    <col min="13826" max="13826" width="37" style="169" customWidth="1"/>
    <col min="13827" max="13827" width="14.1640625" style="169" customWidth="1"/>
    <col min="13828" max="13828" width="8.83203125" style="169"/>
    <col min="13829" max="13829" width="11.1640625" style="169" customWidth="1"/>
    <col min="13830" max="13830" width="38.5" style="169" customWidth="1"/>
    <col min="13831" max="13831" width="12.6640625" style="169" customWidth="1"/>
    <col min="13832" max="14080" width="8.83203125" style="169"/>
    <col min="14081" max="14081" width="11.1640625" style="169" customWidth="1"/>
    <col min="14082" max="14082" width="37" style="169" customWidth="1"/>
    <col min="14083" max="14083" width="14.1640625" style="169" customWidth="1"/>
    <col min="14084" max="14084" width="8.83203125" style="169"/>
    <col min="14085" max="14085" width="11.1640625" style="169" customWidth="1"/>
    <col min="14086" max="14086" width="38.5" style="169" customWidth="1"/>
    <col min="14087" max="14087" width="12.6640625" style="169" customWidth="1"/>
    <col min="14088" max="14336" width="8.83203125" style="169"/>
    <col min="14337" max="14337" width="11.1640625" style="169" customWidth="1"/>
    <col min="14338" max="14338" width="37" style="169" customWidth="1"/>
    <col min="14339" max="14339" width="14.1640625" style="169" customWidth="1"/>
    <col min="14340" max="14340" width="8.83203125" style="169"/>
    <col min="14341" max="14341" width="11.1640625" style="169" customWidth="1"/>
    <col min="14342" max="14342" width="38.5" style="169" customWidth="1"/>
    <col min="14343" max="14343" width="12.6640625" style="169" customWidth="1"/>
    <col min="14344" max="14592" width="8.83203125" style="169"/>
    <col min="14593" max="14593" width="11.1640625" style="169" customWidth="1"/>
    <col min="14594" max="14594" width="37" style="169" customWidth="1"/>
    <col min="14595" max="14595" width="14.1640625" style="169" customWidth="1"/>
    <col min="14596" max="14596" width="8.83203125" style="169"/>
    <col min="14597" max="14597" width="11.1640625" style="169" customWidth="1"/>
    <col min="14598" max="14598" width="38.5" style="169" customWidth="1"/>
    <col min="14599" max="14599" width="12.6640625" style="169" customWidth="1"/>
    <col min="14600" max="14848" width="8.83203125" style="169"/>
    <col min="14849" max="14849" width="11.1640625" style="169" customWidth="1"/>
    <col min="14850" max="14850" width="37" style="169" customWidth="1"/>
    <col min="14851" max="14851" width="14.1640625" style="169" customWidth="1"/>
    <col min="14852" max="14852" width="8.83203125" style="169"/>
    <col min="14853" max="14853" width="11.1640625" style="169" customWidth="1"/>
    <col min="14854" max="14854" width="38.5" style="169" customWidth="1"/>
    <col min="14855" max="14855" width="12.6640625" style="169" customWidth="1"/>
    <col min="14856" max="15104" width="8.83203125" style="169"/>
    <col min="15105" max="15105" width="11.1640625" style="169" customWidth="1"/>
    <col min="15106" max="15106" width="37" style="169" customWidth="1"/>
    <col min="15107" max="15107" width="14.1640625" style="169" customWidth="1"/>
    <col min="15108" max="15108" width="8.83203125" style="169"/>
    <col min="15109" max="15109" width="11.1640625" style="169" customWidth="1"/>
    <col min="15110" max="15110" width="38.5" style="169" customWidth="1"/>
    <col min="15111" max="15111" width="12.6640625" style="169" customWidth="1"/>
    <col min="15112" max="15360" width="8.83203125" style="169"/>
    <col min="15361" max="15361" width="11.1640625" style="169" customWidth="1"/>
    <col min="15362" max="15362" width="37" style="169" customWidth="1"/>
    <col min="15363" max="15363" width="14.1640625" style="169" customWidth="1"/>
    <col min="15364" max="15364" width="8.83203125" style="169"/>
    <col min="15365" max="15365" width="11.1640625" style="169" customWidth="1"/>
    <col min="15366" max="15366" width="38.5" style="169" customWidth="1"/>
    <col min="15367" max="15367" width="12.6640625" style="169" customWidth="1"/>
    <col min="15368" max="15616" width="8.83203125" style="169"/>
    <col min="15617" max="15617" width="11.1640625" style="169" customWidth="1"/>
    <col min="15618" max="15618" width="37" style="169" customWidth="1"/>
    <col min="15619" max="15619" width="14.1640625" style="169" customWidth="1"/>
    <col min="15620" max="15620" width="8.83203125" style="169"/>
    <col min="15621" max="15621" width="11.1640625" style="169" customWidth="1"/>
    <col min="15622" max="15622" width="38.5" style="169" customWidth="1"/>
    <col min="15623" max="15623" width="12.6640625" style="169" customWidth="1"/>
    <col min="15624" max="15872" width="8.83203125" style="169"/>
    <col min="15873" max="15873" width="11.1640625" style="169" customWidth="1"/>
    <col min="15874" max="15874" width="37" style="169" customWidth="1"/>
    <col min="15875" max="15875" width="14.1640625" style="169" customWidth="1"/>
    <col min="15876" max="15876" width="8.83203125" style="169"/>
    <col min="15877" max="15877" width="11.1640625" style="169" customWidth="1"/>
    <col min="15878" max="15878" width="38.5" style="169" customWidth="1"/>
    <col min="15879" max="15879" width="12.6640625" style="169" customWidth="1"/>
    <col min="15880" max="16128" width="8.83203125" style="169"/>
    <col min="16129" max="16129" width="11.1640625" style="169" customWidth="1"/>
    <col min="16130" max="16130" width="37" style="169" customWidth="1"/>
    <col min="16131" max="16131" width="14.1640625" style="169" customWidth="1"/>
    <col min="16132" max="16132" width="8.83203125" style="169"/>
    <col min="16133" max="16133" width="11.1640625" style="169" customWidth="1"/>
    <col min="16134" max="16134" width="38.5" style="169" customWidth="1"/>
    <col min="16135" max="16135" width="12.6640625" style="169" customWidth="1"/>
    <col min="16136" max="16384" width="8.83203125" style="169"/>
  </cols>
  <sheetData>
    <row r="1" spans="1:7" ht="39" customHeight="1" x14ac:dyDescent="0.15">
      <c r="A1" s="193" t="s">
        <v>0</v>
      </c>
      <c r="B1" s="193"/>
      <c r="C1" s="193"/>
      <c r="D1" s="171"/>
      <c r="E1" s="193" t="s">
        <v>1</v>
      </c>
      <c r="F1" s="193"/>
      <c r="G1" s="193"/>
    </row>
    <row r="2" spans="1:7" ht="30" customHeight="1" x14ac:dyDescent="0.15">
      <c r="A2" s="172" t="s">
        <v>2</v>
      </c>
      <c r="B2" s="173" t="s">
        <v>3</v>
      </c>
      <c r="C2" s="174" t="s">
        <v>4</v>
      </c>
      <c r="D2" s="171"/>
      <c r="E2" s="172" t="s">
        <v>2</v>
      </c>
      <c r="F2" s="173" t="s">
        <v>3</v>
      </c>
      <c r="G2" s="174" t="s">
        <v>4</v>
      </c>
    </row>
    <row r="3" spans="1:7" ht="30" customHeight="1" x14ac:dyDescent="0.15">
      <c r="A3" s="175">
        <v>1</v>
      </c>
      <c r="B3" s="176" t="s">
        <v>5</v>
      </c>
      <c r="C3" s="177" t="e">
        <f>#REF!</f>
        <v>#REF!</v>
      </c>
      <c r="D3" s="171"/>
      <c r="E3" s="175">
        <v>1</v>
      </c>
      <c r="F3" s="176" t="s">
        <v>5</v>
      </c>
      <c r="G3" s="177" t="e">
        <f t="shared" ref="G3:G7" si="0">C3</f>
        <v>#REF!</v>
      </c>
    </row>
    <row r="4" spans="1:7" ht="30" customHeight="1" x14ac:dyDescent="0.15">
      <c r="A4" s="175">
        <v>2</v>
      </c>
      <c r="B4" s="176" t="s">
        <v>6</v>
      </c>
      <c r="C4" s="177" t="e">
        <f>#REF!</f>
        <v>#REF!</v>
      </c>
      <c r="D4" s="171"/>
      <c r="E4" s="175">
        <v>2</v>
      </c>
      <c r="F4" s="176" t="s">
        <v>6</v>
      </c>
      <c r="G4" s="177" t="e">
        <f t="shared" si="0"/>
        <v>#REF!</v>
      </c>
    </row>
    <row r="5" spans="1:7" ht="30" customHeight="1" x14ac:dyDescent="0.15">
      <c r="A5" s="175">
        <v>3</v>
      </c>
      <c r="B5" s="176" t="s">
        <v>7</v>
      </c>
      <c r="C5" s="177" t="e">
        <f>C3-C4</f>
        <v>#REF!</v>
      </c>
      <c r="D5" s="171"/>
      <c r="E5" s="175">
        <v>3</v>
      </c>
      <c r="F5" s="176" t="s">
        <v>7</v>
      </c>
      <c r="G5" s="177" t="e">
        <f>G3-G4</f>
        <v>#REF!</v>
      </c>
    </row>
    <row r="6" spans="1:7" s="168" customFormat="1" ht="30" customHeight="1" x14ac:dyDescent="0.15">
      <c r="A6" s="178">
        <v>4</v>
      </c>
      <c r="B6" s="179" t="s">
        <v>8</v>
      </c>
      <c r="C6" s="177">
        <v>38833800</v>
      </c>
      <c r="D6" s="180"/>
      <c r="E6" s="175">
        <v>4</v>
      </c>
      <c r="F6" s="179" t="s">
        <v>9</v>
      </c>
      <c r="G6" s="177">
        <f>31827620</f>
        <v>31827620</v>
      </c>
    </row>
    <row r="7" spans="1:7" s="168" customFormat="1" ht="30" customHeight="1" x14ac:dyDescent="0.15">
      <c r="A7" s="175">
        <v>5</v>
      </c>
      <c r="B7" s="179" t="s">
        <v>10</v>
      </c>
      <c r="C7" s="177">
        <f>6300000</f>
        <v>6300000</v>
      </c>
      <c r="D7" s="180"/>
      <c r="E7" s="175">
        <v>5</v>
      </c>
      <c r="F7" s="179" t="s">
        <v>11</v>
      </c>
      <c r="G7" s="177">
        <f t="shared" si="0"/>
        <v>6300000</v>
      </c>
    </row>
    <row r="8" spans="1:7" s="168" customFormat="1" ht="30" customHeight="1" x14ac:dyDescent="0.15">
      <c r="A8" s="178">
        <v>6</v>
      </c>
      <c r="B8" s="181" t="s">
        <v>12</v>
      </c>
      <c r="C8" s="177">
        <f>C6-C7</f>
        <v>32533800</v>
      </c>
      <c r="D8" s="180"/>
      <c r="E8" s="175">
        <v>6</v>
      </c>
      <c r="F8" s="181" t="s">
        <v>13</v>
      </c>
      <c r="G8" s="177">
        <f>G6-G7</f>
        <v>25527620</v>
      </c>
    </row>
    <row r="9" spans="1:7" ht="30" customHeight="1" x14ac:dyDescent="0.15">
      <c r="A9" s="175">
        <v>7</v>
      </c>
      <c r="B9" s="176" t="s">
        <v>14</v>
      </c>
      <c r="C9" s="182" t="e">
        <f>C5-C8</f>
        <v>#REF!</v>
      </c>
      <c r="D9" s="171"/>
      <c r="E9" s="175">
        <v>7</v>
      </c>
      <c r="F9" s="176" t="s">
        <v>15</v>
      </c>
      <c r="G9" s="182" t="e">
        <f>G5-G8</f>
        <v>#REF!</v>
      </c>
    </row>
    <row r="10" spans="1:7" ht="30" customHeight="1" x14ac:dyDescent="0.15">
      <c r="A10" s="183">
        <v>8</v>
      </c>
      <c r="B10" s="184" t="s">
        <v>16</v>
      </c>
      <c r="C10" s="185" t="e">
        <f>C9/C6</f>
        <v>#REF!</v>
      </c>
      <c r="D10" s="171"/>
      <c r="E10" s="186">
        <v>8</v>
      </c>
      <c r="F10" s="184" t="s">
        <v>16</v>
      </c>
      <c r="G10" s="185" t="e">
        <f>G9/G6</f>
        <v>#REF!</v>
      </c>
    </row>
    <row r="11" spans="1:7" ht="30" customHeight="1" x14ac:dyDescent="0.15">
      <c r="A11" s="187" t="s">
        <v>17</v>
      </c>
      <c r="B11" s="188"/>
      <c r="C11" s="189"/>
      <c r="D11" s="171"/>
      <c r="E11" s="190" t="s">
        <v>17</v>
      </c>
      <c r="F11" s="188"/>
      <c r="G11" s="189"/>
    </row>
    <row r="12" spans="1:7" ht="48.75" customHeight="1" x14ac:dyDescent="0.15">
      <c r="A12" s="194" t="str">
        <f>"1、施工图概算"&amp;(C6/10000)&amp;"万元，隔声屏长度7530m，扣除基础、钢筋费用（预估）"&amp;(C7/10000)&amp;"万元，可比施工图概算"&amp;(C8/10000)&amp;"万元，指标"&amp;ROUND(C8/7530,2)&amp;"元/m。"</f>
        <v>1、施工图概算3883.38万元，隔声屏长度7530m，扣除基础、钢筋费用（预估）630万元，可比施工图概算3253.38万元，指标4320.56元/m。</v>
      </c>
      <c r="B12" s="195"/>
      <c r="C12" s="195"/>
      <c r="D12" s="191"/>
      <c r="E12" s="194" t="str">
        <f>"1、初设批复概算"&amp;(G6/10000)&amp;"万元，隔声屏长度4950m，扣除基础、钢筋费用（预估）"&amp;(G7/10000)&amp;"万元，可比初设批复概算"&amp;(G8/10000)&amp;"万元，指标"&amp;ROUND(G8/4950,2)&amp;"元/m。"</f>
        <v>1、初设批复概算3182.762万元，隔声屏长度4950m，扣除基础、钢筋费用（预估）630万元，可比初设批复概算2552.762万元，指标5157.09元/m。</v>
      </c>
      <c r="F12" s="195"/>
      <c r="G12" s="195"/>
    </row>
    <row r="13" spans="1:7" ht="36" customHeight="1" x14ac:dyDescent="0.15">
      <c r="A13" s="194" t="e">
        <f>"2、控制价"&amp;(C3/10000)&amp;"万元，隔声屏长度8530m，扣减暂列金额"&amp;(C4/10000)&amp;"万元，可比控制价"&amp;(C5/10000)&amp;"万元，指标"&amp;ROUND(G5/8530,2)&amp;"元/m。"</f>
        <v>#REF!</v>
      </c>
      <c r="B13" s="194"/>
      <c r="C13" s="194"/>
      <c r="D13" s="191"/>
      <c r="E13" s="194" t="e">
        <f>"2、控制价"&amp;(G3/10000)&amp;"万元，隔声屏长度8530m，扣减暂列金额"&amp;(G4/10000)&amp;"万元，可比控制价"&amp;(G5/10000)&amp;"万元，指标"&amp;ROUND(G5/8530,2)&amp;"元/m。"</f>
        <v>#REF!</v>
      </c>
      <c r="F13" s="194"/>
      <c r="G13" s="194"/>
    </row>
    <row r="14" spans="1:7" ht="36" customHeight="1" x14ac:dyDescent="0.15">
      <c r="A14" s="194" t="e">
        <f>"3、可比控制价与可比施工图概算对比后，节约"&amp;(-C9/10000)&amp;"万元，降幅"&amp;(-C10)*100&amp;"%。"</f>
        <v>#REF!</v>
      </c>
      <c r="B14" s="194"/>
      <c r="C14" s="194"/>
      <c r="D14" s="191"/>
      <c r="E14" s="194" t="e">
        <f>"3、可比控制价与可比初设批复概算对比后，节约"&amp;(-G9/10000)&amp;"万元，降幅"&amp;(-G10*100)&amp;"%。"</f>
        <v>#REF!</v>
      </c>
      <c r="F14" s="194"/>
      <c r="G14" s="194"/>
    </row>
    <row r="15" spans="1:7" ht="25" customHeight="1" x14ac:dyDescent="0.15">
      <c r="A15" s="171"/>
      <c r="B15" s="171"/>
      <c r="C15" s="192"/>
      <c r="D15" s="171"/>
      <c r="E15" s="171"/>
      <c r="F15" s="171"/>
      <c r="G15" s="171"/>
    </row>
    <row r="16" spans="1:7" ht="25" customHeight="1" x14ac:dyDescent="0.15">
      <c r="A16" s="171"/>
      <c r="B16" s="171"/>
      <c r="C16" s="192"/>
      <c r="D16" s="171"/>
      <c r="E16" s="171"/>
      <c r="F16" s="171"/>
      <c r="G16" s="171"/>
    </row>
  </sheetData>
  <mergeCells count="8">
    <mergeCell ref="A14:C14"/>
    <mergeCell ref="E14:G14"/>
    <mergeCell ref="A1:C1"/>
    <mergeCell ref="E1:G1"/>
    <mergeCell ref="A12:C12"/>
    <mergeCell ref="E12:G12"/>
    <mergeCell ref="A13:C13"/>
    <mergeCell ref="E13:G13"/>
  </mergeCells>
  <phoneticPr fontId="64" type="noConversion"/>
  <pageMargins left="0.70763888888888904" right="0.70763888888888904" top="0.74791666666666701" bottom="0.74791666666666701" header="0.31388888888888899" footer="0.31388888888888899"/>
  <pageSetup paperSize="9" scale="53" orientation="portrait" verticalDpi="12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Zeros="0" workbookViewId="0">
      <selection activeCell="C4" sqref="C4"/>
    </sheetView>
  </sheetViews>
  <sheetFormatPr baseColWidth="10" defaultColWidth="9" defaultRowHeight="16" x14ac:dyDescent="0.15"/>
  <cols>
    <col min="1" max="1" width="10.1640625" style="1" customWidth="1"/>
    <col min="2" max="2" width="31.6640625" style="2" customWidth="1"/>
    <col min="3" max="3" width="29.5" style="1" customWidth="1"/>
    <col min="4" max="4" width="12.6640625" style="1" customWidth="1"/>
    <col min="5" max="16384" width="9" style="1"/>
  </cols>
  <sheetData>
    <row r="1" spans="1:4" ht="30" customHeight="1" x14ac:dyDescent="0.15">
      <c r="A1" s="244" t="s">
        <v>163</v>
      </c>
      <c r="B1" s="244"/>
      <c r="C1" s="244"/>
      <c r="D1" s="244"/>
    </row>
    <row r="2" spans="1:4" ht="41.25" customHeight="1" x14ac:dyDescent="0.15">
      <c r="A2" s="3" t="s">
        <v>109</v>
      </c>
      <c r="B2" s="4" t="s">
        <v>164</v>
      </c>
      <c r="C2" s="4" t="s">
        <v>165</v>
      </c>
      <c r="D2" s="5" t="s">
        <v>166</v>
      </c>
    </row>
    <row r="3" spans="1:4" ht="41.25" customHeight="1" x14ac:dyDescent="0.15">
      <c r="A3" s="6">
        <v>1</v>
      </c>
      <c r="B3" s="7" t="s">
        <v>167</v>
      </c>
      <c r="C3" s="8"/>
      <c r="D3" s="9"/>
    </row>
    <row r="4" spans="1:4" ht="41.25" customHeight="1" x14ac:dyDescent="0.15">
      <c r="A4" s="10">
        <v>2</v>
      </c>
      <c r="B4" s="7" t="s">
        <v>168</v>
      </c>
      <c r="C4" s="8"/>
      <c r="D4" s="9"/>
    </row>
    <row r="5" spans="1:4" ht="41.25" customHeight="1" x14ac:dyDescent="0.15">
      <c r="A5" s="10">
        <v>3</v>
      </c>
      <c r="B5" s="7" t="s">
        <v>169</v>
      </c>
      <c r="C5" s="8"/>
      <c r="D5" s="9"/>
    </row>
    <row r="6" spans="1:4" ht="41.25" customHeight="1" x14ac:dyDescent="0.15">
      <c r="A6" s="10">
        <v>4</v>
      </c>
      <c r="B6" s="7" t="s">
        <v>170</v>
      </c>
      <c r="C6" s="8"/>
      <c r="D6" s="9"/>
    </row>
    <row r="7" spans="1:4" ht="41.25" customHeight="1" x14ac:dyDescent="0.15">
      <c r="A7" s="10">
        <v>5</v>
      </c>
      <c r="B7" s="7" t="s">
        <v>171</v>
      </c>
      <c r="C7" s="8"/>
      <c r="D7" s="9"/>
    </row>
    <row r="8" spans="1:4" ht="41.25" customHeight="1" x14ac:dyDescent="0.15">
      <c r="A8" s="10">
        <v>6</v>
      </c>
      <c r="B8" s="7" t="s">
        <v>172</v>
      </c>
      <c r="C8" s="8"/>
      <c r="D8" s="9"/>
    </row>
    <row r="9" spans="1:4" ht="41.25" customHeight="1" x14ac:dyDescent="0.15">
      <c r="A9" s="11">
        <v>7</v>
      </c>
      <c r="B9" s="245" t="s">
        <v>173</v>
      </c>
      <c r="C9" s="246"/>
      <c r="D9" s="12">
        <f>SUM(D3:D8)</f>
        <v>0</v>
      </c>
    </row>
    <row r="10" spans="1:4" ht="82.5" customHeight="1" x14ac:dyDescent="0.15">
      <c r="A10" s="247" t="s">
        <v>174</v>
      </c>
      <c r="B10" s="247"/>
      <c r="C10" s="248"/>
      <c r="D10" s="248"/>
    </row>
  </sheetData>
  <mergeCells count="3">
    <mergeCell ref="A1:D1"/>
    <mergeCell ref="B9:C9"/>
    <mergeCell ref="A10:D10"/>
  </mergeCells>
  <phoneticPr fontId="64" type="noConversion"/>
  <printOptions horizontalCentered="1"/>
  <pageMargins left="0.59027777777777801" right="0.59027777777777801" top="0.74791666666666701" bottom="0.74791666666666701" header="0.31388888888888899" footer="0.31388888888888899"/>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7" tint="0.59999389629810485"/>
  </sheetPr>
  <dimension ref="A1:WVO24"/>
  <sheetViews>
    <sheetView view="pageBreakPreview" zoomScaleSheetLayoutView="100" workbookViewId="0">
      <selection activeCell="K9" sqref="K9"/>
    </sheetView>
  </sheetViews>
  <sheetFormatPr baseColWidth="10" defaultColWidth="9" defaultRowHeight="15" x14ac:dyDescent="0.15"/>
  <cols>
    <col min="1" max="1" width="5.6640625" style="154" customWidth="1"/>
    <col min="2" max="2" width="10.33203125" style="155" customWidth="1"/>
    <col min="3" max="3" width="6.33203125" style="153" customWidth="1"/>
    <col min="4" max="4" width="12.1640625" style="153" customWidth="1"/>
    <col min="5" max="5" width="9.6640625" style="153" customWidth="1"/>
    <col min="6" max="6" width="10" style="153" customWidth="1"/>
    <col min="7" max="7" width="13.1640625" style="153" customWidth="1"/>
    <col min="8" max="8" width="10.6640625" style="156" customWidth="1"/>
    <col min="9" max="9" width="9" style="157"/>
    <col min="10" max="10" width="9.5" style="157" customWidth="1"/>
    <col min="11" max="254" width="9" style="157"/>
    <col min="255" max="255" width="5.6640625" style="157" customWidth="1"/>
    <col min="256" max="256" width="16.83203125" style="157" customWidth="1"/>
    <col min="257" max="257" width="5.1640625" style="157" customWidth="1"/>
    <col min="258" max="258" width="7.6640625" style="157" customWidth="1"/>
    <col min="259" max="260" width="9.6640625" style="157" customWidth="1"/>
    <col min="261" max="261" width="9" style="157" hidden="1" customWidth="1"/>
    <col min="262" max="262" width="11.6640625" style="157" customWidth="1"/>
    <col min="263" max="263" width="9" style="157" hidden="1" customWidth="1"/>
    <col min="264" max="264" width="10.6640625" style="157" customWidth="1"/>
    <col min="265" max="265" width="9" style="157"/>
    <col min="266" max="266" width="9.5" style="157" customWidth="1"/>
    <col min="267" max="510" width="9" style="157"/>
    <col min="511" max="511" width="5.6640625" style="157" customWidth="1"/>
    <col min="512" max="512" width="16.83203125" style="157" customWidth="1"/>
    <col min="513" max="513" width="5.1640625" style="157" customWidth="1"/>
    <col min="514" max="514" width="7.6640625" style="157" customWidth="1"/>
    <col min="515" max="516" width="9.6640625" style="157" customWidth="1"/>
    <col min="517" max="517" width="9" style="157" hidden="1" customWidth="1"/>
    <col min="518" max="518" width="11.6640625" style="157" customWidth="1"/>
    <col min="519" max="519" width="9" style="157" hidden="1" customWidth="1"/>
    <col min="520" max="520" width="10.6640625" style="157" customWidth="1"/>
    <col min="521" max="521" width="9" style="157"/>
    <col min="522" max="522" width="9.5" style="157" customWidth="1"/>
    <col min="523" max="766" width="9" style="157"/>
    <col min="767" max="767" width="5.6640625" style="157" customWidth="1"/>
    <col min="768" max="768" width="16.83203125" style="157" customWidth="1"/>
    <col min="769" max="769" width="5.1640625" style="157" customWidth="1"/>
    <col min="770" max="770" width="7.6640625" style="157" customWidth="1"/>
    <col min="771" max="772" width="9.6640625" style="157" customWidth="1"/>
    <col min="773" max="773" width="9" style="157" hidden="1" customWidth="1"/>
    <col min="774" max="774" width="11.6640625" style="157" customWidth="1"/>
    <col min="775" max="775" width="9" style="157" hidden="1" customWidth="1"/>
    <col min="776" max="776" width="10.6640625" style="157" customWidth="1"/>
    <col min="777" max="777" width="9" style="157"/>
    <col min="778" max="778" width="9.5" style="157" customWidth="1"/>
    <col min="779" max="1022" width="9" style="157"/>
    <col min="1023" max="1023" width="5.6640625" style="157" customWidth="1"/>
    <col min="1024" max="1024" width="16.83203125" style="157" customWidth="1"/>
    <col min="1025" max="1025" width="5.1640625" style="157" customWidth="1"/>
    <col min="1026" max="1026" width="7.6640625" style="157" customWidth="1"/>
    <col min="1027" max="1028" width="9.6640625" style="157" customWidth="1"/>
    <col min="1029" max="1029" width="9" style="157" hidden="1" customWidth="1"/>
    <col min="1030" max="1030" width="11.6640625" style="157" customWidth="1"/>
    <col min="1031" max="1031" width="9" style="157" hidden="1" customWidth="1"/>
    <col min="1032" max="1032" width="10.6640625" style="157" customWidth="1"/>
    <col min="1033" max="1033" width="9" style="157"/>
    <col min="1034" max="1034" width="9.5" style="157" customWidth="1"/>
    <col min="1035" max="1278" width="9" style="157"/>
    <col min="1279" max="1279" width="5.6640625" style="157" customWidth="1"/>
    <col min="1280" max="1280" width="16.83203125" style="157" customWidth="1"/>
    <col min="1281" max="1281" width="5.1640625" style="157" customWidth="1"/>
    <col min="1282" max="1282" width="7.6640625" style="157" customWidth="1"/>
    <col min="1283" max="1284" width="9.6640625" style="157" customWidth="1"/>
    <col min="1285" max="1285" width="9" style="157" hidden="1" customWidth="1"/>
    <col min="1286" max="1286" width="11.6640625" style="157" customWidth="1"/>
    <col min="1287" max="1287" width="9" style="157" hidden="1" customWidth="1"/>
    <col min="1288" max="1288" width="10.6640625" style="157" customWidth="1"/>
    <col min="1289" max="1289" width="9" style="157"/>
    <col min="1290" max="1290" width="9.5" style="157" customWidth="1"/>
    <col min="1291" max="1534" width="9" style="157"/>
    <col min="1535" max="1535" width="5.6640625" style="157" customWidth="1"/>
    <col min="1536" max="1536" width="16.83203125" style="157" customWidth="1"/>
    <col min="1537" max="1537" width="5.1640625" style="157" customWidth="1"/>
    <col min="1538" max="1538" width="7.6640625" style="157" customWidth="1"/>
    <col min="1539" max="1540" width="9.6640625" style="157" customWidth="1"/>
    <col min="1541" max="1541" width="9" style="157" hidden="1" customWidth="1"/>
    <col min="1542" max="1542" width="11.6640625" style="157" customWidth="1"/>
    <col min="1543" max="1543" width="9" style="157" hidden="1" customWidth="1"/>
    <col min="1544" max="1544" width="10.6640625" style="157" customWidth="1"/>
    <col min="1545" max="1545" width="9" style="157"/>
    <col min="1546" max="1546" width="9.5" style="157" customWidth="1"/>
    <col min="1547" max="1790" width="9" style="157"/>
    <col min="1791" max="1791" width="5.6640625" style="157" customWidth="1"/>
    <col min="1792" max="1792" width="16.83203125" style="157" customWidth="1"/>
    <col min="1793" max="1793" width="5.1640625" style="157" customWidth="1"/>
    <col min="1794" max="1794" width="7.6640625" style="157" customWidth="1"/>
    <col min="1795" max="1796" width="9.6640625" style="157" customWidth="1"/>
    <col min="1797" max="1797" width="9" style="157" hidden="1" customWidth="1"/>
    <col min="1798" max="1798" width="11.6640625" style="157" customWidth="1"/>
    <col min="1799" max="1799" width="9" style="157" hidden="1" customWidth="1"/>
    <col min="1800" max="1800" width="10.6640625" style="157" customWidth="1"/>
    <col min="1801" max="1801" width="9" style="157"/>
    <col min="1802" max="1802" width="9.5" style="157" customWidth="1"/>
    <col min="1803" max="2046" width="9" style="157"/>
    <col min="2047" max="2047" width="5.6640625" style="157" customWidth="1"/>
    <col min="2048" max="2048" width="16.83203125" style="157" customWidth="1"/>
    <col min="2049" max="2049" width="5.1640625" style="157" customWidth="1"/>
    <col min="2050" max="2050" width="7.6640625" style="157" customWidth="1"/>
    <col min="2051" max="2052" width="9.6640625" style="157" customWidth="1"/>
    <col min="2053" max="2053" width="9" style="157" hidden="1" customWidth="1"/>
    <col min="2054" max="2054" width="11.6640625" style="157" customWidth="1"/>
    <col min="2055" max="2055" width="9" style="157" hidden="1" customWidth="1"/>
    <col min="2056" max="2056" width="10.6640625" style="157" customWidth="1"/>
    <col min="2057" max="2057" width="9" style="157"/>
    <col min="2058" max="2058" width="9.5" style="157" customWidth="1"/>
    <col min="2059" max="2302" width="9" style="157"/>
    <col min="2303" max="2303" width="5.6640625" style="157" customWidth="1"/>
    <col min="2304" max="2304" width="16.83203125" style="157" customWidth="1"/>
    <col min="2305" max="2305" width="5.1640625" style="157" customWidth="1"/>
    <col min="2306" max="2306" width="7.6640625" style="157" customWidth="1"/>
    <col min="2307" max="2308" width="9.6640625" style="157" customWidth="1"/>
    <col min="2309" max="2309" width="9" style="157" hidden="1" customWidth="1"/>
    <col min="2310" max="2310" width="11.6640625" style="157" customWidth="1"/>
    <col min="2311" max="2311" width="9" style="157" hidden="1" customWidth="1"/>
    <col min="2312" max="2312" width="10.6640625" style="157" customWidth="1"/>
    <col min="2313" max="2313" width="9" style="157"/>
    <col min="2314" max="2314" width="9.5" style="157" customWidth="1"/>
    <col min="2315" max="2558" width="9" style="157"/>
    <col min="2559" max="2559" width="5.6640625" style="157" customWidth="1"/>
    <col min="2560" max="2560" width="16.83203125" style="157" customWidth="1"/>
    <col min="2561" max="2561" width="5.1640625" style="157" customWidth="1"/>
    <col min="2562" max="2562" width="7.6640625" style="157" customWidth="1"/>
    <col min="2563" max="2564" width="9.6640625" style="157" customWidth="1"/>
    <col min="2565" max="2565" width="9" style="157" hidden="1" customWidth="1"/>
    <col min="2566" max="2566" width="11.6640625" style="157" customWidth="1"/>
    <col min="2567" max="2567" width="9" style="157" hidden="1" customWidth="1"/>
    <col min="2568" max="2568" width="10.6640625" style="157" customWidth="1"/>
    <col min="2569" max="2569" width="9" style="157"/>
    <col min="2570" max="2570" width="9.5" style="157" customWidth="1"/>
    <col min="2571" max="2814" width="9" style="157"/>
    <col min="2815" max="2815" width="5.6640625" style="157" customWidth="1"/>
    <col min="2816" max="2816" width="16.83203125" style="157" customWidth="1"/>
    <col min="2817" max="2817" width="5.1640625" style="157" customWidth="1"/>
    <col min="2818" max="2818" width="7.6640625" style="157" customWidth="1"/>
    <col min="2819" max="2820" width="9.6640625" style="157" customWidth="1"/>
    <col min="2821" max="2821" width="9" style="157" hidden="1" customWidth="1"/>
    <col min="2822" max="2822" width="11.6640625" style="157" customWidth="1"/>
    <col min="2823" max="2823" width="9" style="157" hidden="1" customWidth="1"/>
    <col min="2824" max="2824" width="10.6640625" style="157" customWidth="1"/>
    <col min="2825" max="2825" width="9" style="157"/>
    <col min="2826" max="2826" width="9.5" style="157" customWidth="1"/>
    <col min="2827" max="3070" width="9" style="157"/>
    <col min="3071" max="3071" width="5.6640625" style="157" customWidth="1"/>
    <col min="3072" max="3072" width="16.83203125" style="157" customWidth="1"/>
    <col min="3073" max="3073" width="5.1640625" style="157" customWidth="1"/>
    <col min="3074" max="3074" width="7.6640625" style="157" customWidth="1"/>
    <col min="3075" max="3076" width="9.6640625" style="157" customWidth="1"/>
    <col min="3077" max="3077" width="9" style="157" hidden="1" customWidth="1"/>
    <col min="3078" max="3078" width="11.6640625" style="157" customWidth="1"/>
    <col min="3079" max="3079" width="9" style="157" hidden="1" customWidth="1"/>
    <col min="3080" max="3080" width="10.6640625" style="157" customWidth="1"/>
    <col min="3081" max="3081" width="9" style="157"/>
    <col min="3082" max="3082" width="9.5" style="157" customWidth="1"/>
    <col min="3083" max="3326" width="9" style="157"/>
    <col min="3327" max="3327" width="5.6640625" style="157" customWidth="1"/>
    <col min="3328" max="3328" width="16.83203125" style="157" customWidth="1"/>
    <col min="3329" max="3329" width="5.1640625" style="157" customWidth="1"/>
    <col min="3330" max="3330" width="7.6640625" style="157" customWidth="1"/>
    <col min="3331" max="3332" width="9.6640625" style="157" customWidth="1"/>
    <col min="3333" max="3333" width="9" style="157" hidden="1" customWidth="1"/>
    <col min="3334" max="3334" width="11.6640625" style="157" customWidth="1"/>
    <col min="3335" max="3335" width="9" style="157" hidden="1" customWidth="1"/>
    <col min="3336" max="3336" width="10.6640625" style="157" customWidth="1"/>
    <col min="3337" max="3337" width="9" style="157"/>
    <col min="3338" max="3338" width="9.5" style="157" customWidth="1"/>
    <col min="3339" max="3582" width="9" style="157"/>
    <col min="3583" max="3583" width="5.6640625" style="157" customWidth="1"/>
    <col min="3584" max="3584" width="16.83203125" style="157" customWidth="1"/>
    <col min="3585" max="3585" width="5.1640625" style="157" customWidth="1"/>
    <col min="3586" max="3586" width="7.6640625" style="157" customWidth="1"/>
    <col min="3587" max="3588" width="9.6640625" style="157" customWidth="1"/>
    <col min="3589" max="3589" width="9" style="157" hidden="1" customWidth="1"/>
    <col min="3590" max="3590" width="11.6640625" style="157" customWidth="1"/>
    <col min="3591" max="3591" width="9" style="157" hidden="1" customWidth="1"/>
    <col min="3592" max="3592" width="10.6640625" style="157" customWidth="1"/>
    <col min="3593" max="3593" width="9" style="157"/>
    <col min="3594" max="3594" width="9.5" style="157" customWidth="1"/>
    <col min="3595" max="3838" width="9" style="157"/>
    <col min="3839" max="3839" width="5.6640625" style="157" customWidth="1"/>
    <col min="3840" max="3840" width="16.83203125" style="157" customWidth="1"/>
    <col min="3841" max="3841" width="5.1640625" style="157" customWidth="1"/>
    <col min="3842" max="3842" width="7.6640625" style="157" customWidth="1"/>
    <col min="3843" max="3844" width="9.6640625" style="157" customWidth="1"/>
    <col min="3845" max="3845" width="9" style="157" hidden="1" customWidth="1"/>
    <col min="3846" max="3846" width="11.6640625" style="157" customWidth="1"/>
    <col min="3847" max="3847" width="9" style="157" hidden="1" customWidth="1"/>
    <col min="3848" max="3848" width="10.6640625" style="157" customWidth="1"/>
    <col min="3849" max="3849" width="9" style="157"/>
    <col min="3850" max="3850" width="9.5" style="157" customWidth="1"/>
    <col min="3851" max="4094" width="9" style="157"/>
    <col min="4095" max="4095" width="5.6640625" style="157" customWidth="1"/>
    <col min="4096" max="4096" width="16.83203125" style="157" customWidth="1"/>
    <col min="4097" max="4097" width="5.1640625" style="157" customWidth="1"/>
    <col min="4098" max="4098" width="7.6640625" style="157" customWidth="1"/>
    <col min="4099" max="4100" width="9.6640625" style="157" customWidth="1"/>
    <col min="4101" max="4101" width="9" style="157" hidden="1" customWidth="1"/>
    <col min="4102" max="4102" width="11.6640625" style="157" customWidth="1"/>
    <col min="4103" max="4103" width="9" style="157" hidden="1" customWidth="1"/>
    <col min="4104" max="4104" width="10.6640625" style="157" customWidth="1"/>
    <col min="4105" max="4105" width="9" style="157"/>
    <col min="4106" max="4106" width="9.5" style="157" customWidth="1"/>
    <col min="4107" max="4350" width="9" style="157"/>
    <col min="4351" max="4351" width="5.6640625" style="157" customWidth="1"/>
    <col min="4352" max="4352" width="16.83203125" style="157" customWidth="1"/>
    <col min="4353" max="4353" width="5.1640625" style="157" customWidth="1"/>
    <col min="4354" max="4354" width="7.6640625" style="157" customWidth="1"/>
    <col min="4355" max="4356" width="9.6640625" style="157" customWidth="1"/>
    <col min="4357" max="4357" width="9" style="157" hidden="1" customWidth="1"/>
    <col min="4358" max="4358" width="11.6640625" style="157" customWidth="1"/>
    <col min="4359" max="4359" width="9" style="157" hidden="1" customWidth="1"/>
    <col min="4360" max="4360" width="10.6640625" style="157" customWidth="1"/>
    <col min="4361" max="4361" width="9" style="157"/>
    <col min="4362" max="4362" width="9.5" style="157" customWidth="1"/>
    <col min="4363" max="4606" width="9" style="157"/>
    <col min="4607" max="4607" width="5.6640625" style="157" customWidth="1"/>
    <col min="4608" max="4608" width="16.83203125" style="157" customWidth="1"/>
    <col min="4609" max="4609" width="5.1640625" style="157" customWidth="1"/>
    <col min="4610" max="4610" width="7.6640625" style="157" customWidth="1"/>
    <col min="4611" max="4612" width="9.6640625" style="157" customWidth="1"/>
    <col min="4613" max="4613" width="9" style="157" hidden="1" customWidth="1"/>
    <col min="4614" max="4614" width="11.6640625" style="157" customWidth="1"/>
    <col min="4615" max="4615" width="9" style="157" hidden="1" customWidth="1"/>
    <col min="4616" max="4616" width="10.6640625" style="157" customWidth="1"/>
    <col min="4617" max="4617" width="9" style="157"/>
    <col min="4618" max="4618" width="9.5" style="157" customWidth="1"/>
    <col min="4619" max="4862" width="9" style="157"/>
    <col min="4863" max="4863" width="5.6640625" style="157" customWidth="1"/>
    <col min="4864" max="4864" width="16.83203125" style="157" customWidth="1"/>
    <col min="4865" max="4865" width="5.1640625" style="157" customWidth="1"/>
    <col min="4866" max="4866" width="7.6640625" style="157" customWidth="1"/>
    <col min="4867" max="4868" width="9.6640625" style="157" customWidth="1"/>
    <col min="4869" max="4869" width="9" style="157" hidden="1" customWidth="1"/>
    <col min="4870" max="4870" width="11.6640625" style="157" customWidth="1"/>
    <col min="4871" max="4871" width="9" style="157" hidden="1" customWidth="1"/>
    <col min="4872" max="4872" width="10.6640625" style="157" customWidth="1"/>
    <col min="4873" max="4873" width="9" style="157"/>
    <col min="4874" max="4874" width="9.5" style="157" customWidth="1"/>
    <col min="4875" max="5118" width="9" style="157"/>
    <col min="5119" max="5119" width="5.6640625" style="157" customWidth="1"/>
    <col min="5120" max="5120" width="16.83203125" style="157" customWidth="1"/>
    <col min="5121" max="5121" width="5.1640625" style="157" customWidth="1"/>
    <col min="5122" max="5122" width="7.6640625" style="157" customWidth="1"/>
    <col min="5123" max="5124" width="9.6640625" style="157" customWidth="1"/>
    <col min="5125" max="5125" width="9" style="157" hidden="1" customWidth="1"/>
    <col min="5126" max="5126" width="11.6640625" style="157" customWidth="1"/>
    <col min="5127" max="5127" width="9" style="157" hidden="1" customWidth="1"/>
    <col min="5128" max="5128" width="10.6640625" style="157" customWidth="1"/>
    <col min="5129" max="5129" width="9" style="157"/>
    <col min="5130" max="5130" width="9.5" style="157" customWidth="1"/>
    <col min="5131" max="5374" width="9" style="157"/>
    <col min="5375" max="5375" width="5.6640625" style="157" customWidth="1"/>
    <col min="5376" max="5376" width="16.83203125" style="157" customWidth="1"/>
    <col min="5377" max="5377" width="5.1640625" style="157" customWidth="1"/>
    <col min="5378" max="5378" width="7.6640625" style="157" customWidth="1"/>
    <col min="5379" max="5380" width="9.6640625" style="157" customWidth="1"/>
    <col min="5381" max="5381" width="9" style="157" hidden="1" customWidth="1"/>
    <col min="5382" max="5382" width="11.6640625" style="157" customWidth="1"/>
    <col min="5383" max="5383" width="9" style="157" hidden="1" customWidth="1"/>
    <col min="5384" max="5384" width="10.6640625" style="157" customWidth="1"/>
    <col min="5385" max="5385" width="9" style="157"/>
    <col min="5386" max="5386" width="9.5" style="157" customWidth="1"/>
    <col min="5387" max="5630" width="9" style="157"/>
    <col min="5631" max="5631" width="5.6640625" style="157" customWidth="1"/>
    <col min="5632" max="5632" width="16.83203125" style="157" customWidth="1"/>
    <col min="5633" max="5633" width="5.1640625" style="157" customWidth="1"/>
    <col min="5634" max="5634" width="7.6640625" style="157" customWidth="1"/>
    <col min="5635" max="5636" width="9.6640625" style="157" customWidth="1"/>
    <col min="5637" max="5637" width="9" style="157" hidden="1" customWidth="1"/>
    <col min="5638" max="5638" width="11.6640625" style="157" customWidth="1"/>
    <col min="5639" max="5639" width="9" style="157" hidden="1" customWidth="1"/>
    <col min="5640" max="5640" width="10.6640625" style="157" customWidth="1"/>
    <col min="5641" max="5641" width="9" style="157"/>
    <col min="5642" max="5642" width="9.5" style="157" customWidth="1"/>
    <col min="5643" max="5886" width="9" style="157"/>
    <col min="5887" max="5887" width="5.6640625" style="157" customWidth="1"/>
    <col min="5888" max="5888" width="16.83203125" style="157" customWidth="1"/>
    <col min="5889" max="5889" width="5.1640625" style="157" customWidth="1"/>
    <col min="5890" max="5890" width="7.6640625" style="157" customWidth="1"/>
    <col min="5891" max="5892" width="9.6640625" style="157" customWidth="1"/>
    <col min="5893" max="5893" width="9" style="157" hidden="1" customWidth="1"/>
    <col min="5894" max="5894" width="11.6640625" style="157" customWidth="1"/>
    <col min="5895" max="5895" width="9" style="157" hidden="1" customWidth="1"/>
    <col min="5896" max="5896" width="10.6640625" style="157" customWidth="1"/>
    <col min="5897" max="5897" width="9" style="157"/>
    <col min="5898" max="5898" width="9.5" style="157" customWidth="1"/>
    <col min="5899" max="6142" width="9" style="157"/>
    <col min="6143" max="6143" width="5.6640625" style="157" customWidth="1"/>
    <col min="6144" max="6144" width="16.83203125" style="157" customWidth="1"/>
    <col min="6145" max="6145" width="5.1640625" style="157" customWidth="1"/>
    <col min="6146" max="6146" width="7.6640625" style="157" customWidth="1"/>
    <col min="6147" max="6148" width="9.6640625" style="157" customWidth="1"/>
    <col min="6149" max="6149" width="9" style="157" hidden="1" customWidth="1"/>
    <col min="6150" max="6150" width="11.6640625" style="157" customWidth="1"/>
    <col min="6151" max="6151" width="9" style="157" hidden="1" customWidth="1"/>
    <col min="6152" max="6152" width="10.6640625" style="157" customWidth="1"/>
    <col min="6153" max="6153" width="9" style="157"/>
    <col min="6154" max="6154" width="9.5" style="157" customWidth="1"/>
    <col min="6155" max="6398" width="9" style="157"/>
    <col min="6399" max="6399" width="5.6640625" style="157" customWidth="1"/>
    <col min="6400" max="6400" width="16.83203125" style="157" customWidth="1"/>
    <col min="6401" max="6401" width="5.1640625" style="157" customWidth="1"/>
    <col min="6402" max="6402" width="7.6640625" style="157" customWidth="1"/>
    <col min="6403" max="6404" width="9.6640625" style="157" customWidth="1"/>
    <col min="6405" max="6405" width="9" style="157" hidden="1" customWidth="1"/>
    <col min="6406" max="6406" width="11.6640625" style="157" customWidth="1"/>
    <col min="6407" max="6407" width="9" style="157" hidden="1" customWidth="1"/>
    <col min="6408" max="6408" width="10.6640625" style="157" customWidth="1"/>
    <col min="6409" max="6409" width="9" style="157"/>
    <col min="6410" max="6410" width="9.5" style="157" customWidth="1"/>
    <col min="6411" max="6654" width="9" style="157"/>
    <col min="6655" max="6655" width="5.6640625" style="157" customWidth="1"/>
    <col min="6656" max="6656" width="16.83203125" style="157" customWidth="1"/>
    <col min="6657" max="6657" width="5.1640625" style="157" customWidth="1"/>
    <col min="6658" max="6658" width="7.6640625" style="157" customWidth="1"/>
    <col min="6659" max="6660" width="9.6640625" style="157" customWidth="1"/>
    <col min="6661" max="6661" width="9" style="157" hidden="1" customWidth="1"/>
    <col min="6662" max="6662" width="11.6640625" style="157" customWidth="1"/>
    <col min="6663" max="6663" width="9" style="157" hidden="1" customWidth="1"/>
    <col min="6664" max="6664" width="10.6640625" style="157" customWidth="1"/>
    <col min="6665" max="6665" width="9" style="157"/>
    <col min="6666" max="6666" width="9.5" style="157" customWidth="1"/>
    <col min="6667" max="6910" width="9" style="157"/>
    <col min="6911" max="6911" width="5.6640625" style="157" customWidth="1"/>
    <col min="6912" max="6912" width="16.83203125" style="157" customWidth="1"/>
    <col min="6913" max="6913" width="5.1640625" style="157" customWidth="1"/>
    <col min="6914" max="6914" width="7.6640625" style="157" customWidth="1"/>
    <col min="6915" max="6916" width="9.6640625" style="157" customWidth="1"/>
    <col min="6917" max="6917" width="9" style="157" hidden="1" customWidth="1"/>
    <col min="6918" max="6918" width="11.6640625" style="157" customWidth="1"/>
    <col min="6919" max="6919" width="9" style="157" hidden="1" customWidth="1"/>
    <col min="6920" max="6920" width="10.6640625" style="157" customWidth="1"/>
    <col min="6921" max="6921" width="9" style="157"/>
    <col min="6922" max="6922" width="9.5" style="157" customWidth="1"/>
    <col min="6923" max="7166" width="9" style="157"/>
    <col min="7167" max="7167" width="5.6640625" style="157" customWidth="1"/>
    <col min="7168" max="7168" width="16.83203125" style="157" customWidth="1"/>
    <col min="7169" max="7169" width="5.1640625" style="157" customWidth="1"/>
    <col min="7170" max="7170" width="7.6640625" style="157" customWidth="1"/>
    <col min="7171" max="7172" width="9.6640625" style="157" customWidth="1"/>
    <col min="7173" max="7173" width="9" style="157" hidden="1" customWidth="1"/>
    <col min="7174" max="7174" width="11.6640625" style="157" customWidth="1"/>
    <col min="7175" max="7175" width="9" style="157" hidden="1" customWidth="1"/>
    <col min="7176" max="7176" width="10.6640625" style="157" customWidth="1"/>
    <col min="7177" max="7177" width="9" style="157"/>
    <col min="7178" max="7178" width="9.5" style="157" customWidth="1"/>
    <col min="7179" max="7422" width="9" style="157"/>
    <col min="7423" max="7423" width="5.6640625" style="157" customWidth="1"/>
    <col min="7424" max="7424" width="16.83203125" style="157" customWidth="1"/>
    <col min="7425" max="7425" width="5.1640625" style="157" customWidth="1"/>
    <col min="7426" max="7426" width="7.6640625" style="157" customWidth="1"/>
    <col min="7427" max="7428" width="9.6640625" style="157" customWidth="1"/>
    <col min="7429" max="7429" width="9" style="157" hidden="1" customWidth="1"/>
    <col min="7430" max="7430" width="11.6640625" style="157" customWidth="1"/>
    <col min="7431" max="7431" width="9" style="157" hidden="1" customWidth="1"/>
    <col min="7432" max="7432" width="10.6640625" style="157" customWidth="1"/>
    <col min="7433" max="7433" width="9" style="157"/>
    <col min="7434" max="7434" width="9.5" style="157" customWidth="1"/>
    <col min="7435" max="7678" width="9" style="157"/>
    <col min="7679" max="7679" width="5.6640625" style="157" customWidth="1"/>
    <col min="7680" max="7680" width="16.83203125" style="157" customWidth="1"/>
    <col min="7681" max="7681" width="5.1640625" style="157" customWidth="1"/>
    <col min="7682" max="7682" width="7.6640625" style="157" customWidth="1"/>
    <col min="7683" max="7684" width="9.6640625" style="157" customWidth="1"/>
    <col min="7685" max="7685" width="9" style="157" hidden="1" customWidth="1"/>
    <col min="7686" max="7686" width="11.6640625" style="157" customWidth="1"/>
    <col min="7687" max="7687" width="9" style="157" hidden="1" customWidth="1"/>
    <col min="7688" max="7688" width="10.6640625" style="157" customWidth="1"/>
    <col min="7689" max="7689" width="9" style="157"/>
    <col min="7690" max="7690" width="9.5" style="157" customWidth="1"/>
    <col min="7691" max="7934" width="9" style="157"/>
    <col min="7935" max="7935" width="5.6640625" style="157" customWidth="1"/>
    <col min="7936" max="7936" width="16.83203125" style="157" customWidth="1"/>
    <col min="7937" max="7937" width="5.1640625" style="157" customWidth="1"/>
    <col min="7938" max="7938" width="7.6640625" style="157" customWidth="1"/>
    <col min="7939" max="7940" width="9.6640625" style="157" customWidth="1"/>
    <col min="7941" max="7941" width="9" style="157" hidden="1" customWidth="1"/>
    <col min="7942" max="7942" width="11.6640625" style="157" customWidth="1"/>
    <col min="7943" max="7943" width="9" style="157" hidden="1" customWidth="1"/>
    <col min="7944" max="7944" width="10.6640625" style="157" customWidth="1"/>
    <col min="7945" max="7945" width="9" style="157"/>
    <col min="7946" max="7946" width="9.5" style="157" customWidth="1"/>
    <col min="7947" max="8190" width="9" style="157"/>
    <col min="8191" max="8191" width="5.6640625" style="157" customWidth="1"/>
    <col min="8192" max="8192" width="16.83203125" style="157" customWidth="1"/>
    <col min="8193" max="8193" width="5.1640625" style="157" customWidth="1"/>
    <col min="8194" max="8194" width="7.6640625" style="157" customWidth="1"/>
    <col min="8195" max="8196" width="9.6640625" style="157" customWidth="1"/>
    <col min="8197" max="8197" width="9" style="157" hidden="1" customWidth="1"/>
    <col min="8198" max="8198" width="11.6640625" style="157" customWidth="1"/>
    <col min="8199" max="8199" width="9" style="157" hidden="1" customWidth="1"/>
    <col min="8200" max="8200" width="10.6640625" style="157" customWidth="1"/>
    <col min="8201" max="8201" width="9" style="157"/>
    <col min="8202" max="8202" width="9.5" style="157" customWidth="1"/>
    <col min="8203" max="8446" width="9" style="157"/>
    <col min="8447" max="8447" width="5.6640625" style="157" customWidth="1"/>
    <col min="8448" max="8448" width="16.83203125" style="157" customWidth="1"/>
    <col min="8449" max="8449" width="5.1640625" style="157" customWidth="1"/>
    <col min="8450" max="8450" width="7.6640625" style="157" customWidth="1"/>
    <col min="8451" max="8452" width="9.6640625" style="157" customWidth="1"/>
    <col min="8453" max="8453" width="9" style="157" hidden="1" customWidth="1"/>
    <col min="8454" max="8454" width="11.6640625" style="157" customWidth="1"/>
    <col min="8455" max="8455" width="9" style="157" hidden="1" customWidth="1"/>
    <col min="8456" max="8456" width="10.6640625" style="157" customWidth="1"/>
    <col min="8457" max="8457" width="9" style="157"/>
    <col min="8458" max="8458" width="9.5" style="157" customWidth="1"/>
    <col min="8459" max="8702" width="9" style="157"/>
    <col min="8703" max="8703" width="5.6640625" style="157" customWidth="1"/>
    <col min="8704" max="8704" width="16.83203125" style="157" customWidth="1"/>
    <col min="8705" max="8705" width="5.1640625" style="157" customWidth="1"/>
    <col min="8706" max="8706" width="7.6640625" style="157" customWidth="1"/>
    <col min="8707" max="8708" width="9.6640625" style="157" customWidth="1"/>
    <col min="8709" max="8709" width="9" style="157" hidden="1" customWidth="1"/>
    <col min="8710" max="8710" width="11.6640625" style="157" customWidth="1"/>
    <col min="8711" max="8711" width="9" style="157" hidden="1" customWidth="1"/>
    <col min="8712" max="8712" width="10.6640625" style="157" customWidth="1"/>
    <col min="8713" max="8713" width="9" style="157"/>
    <col min="8714" max="8714" width="9.5" style="157" customWidth="1"/>
    <col min="8715" max="8958" width="9" style="157"/>
    <col min="8959" max="8959" width="5.6640625" style="157" customWidth="1"/>
    <col min="8960" max="8960" width="16.83203125" style="157" customWidth="1"/>
    <col min="8961" max="8961" width="5.1640625" style="157" customWidth="1"/>
    <col min="8962" max="8962" width="7.6640625" style="157" customWidth="1"/>
    <col min="8963" max="8964" width="9.6640625" style="157" customWidth="1"/>
    <col min="8965" max="8965" width="9" style="157" hidden="1" customWidth="1"/>
    <col min="8966" max="8966" width="11.6640625" style="157" customWidth="1"/>
    <col min="8967" max="8967" width="9" style="157" hidden="1" customWidth="1"/>
    <col min="8968" max="8968" width="10.6640625" style="157" customWidth="1"/>
    <col min="8969" max="8969" width="9" style="157"/>
    <col min="8970" max="8970" width="9.5" style="157" customWidth="1"/>
    <col min="8971" max="9214" width="9" style="157"/>
    <col min="9215" max="9215" width="5.6640625" style="157" customWidth="1"/>
    <col min="9216" max="9216" width="16.83203125" style="157" customWidth="1"/>
    <col min="9217" max="9217" width="5.1640625" style="157" customWidth="1"/>
    <col min="9218" max="9218" width="7.6640625" style="157" customWidth="1"/>
    <col min="9219" max="9220" width="9.6640625" style="157" customWidth="1"/>
    <col min="9221" max="9221" width="9" style="157" hidden="1" customWidth="1"/>
    <col min="9222" max="9222" width="11.6640625" style="157" customWidth="1"/>
    <col min="9223" max="9223" width="9" style="157" hidden="1" customWidth="1"/>
    <col min="9224" max="9224" width="10.6640625" style="157" customWidth="1"/>
    <col min="9225" max="9225" width="9" style="157"/>
    <col min="9226" max="9226" width="9.5" style="157" customWidth="1"/>
    <col min="9227" max="9470" width="9" style="157"/>
    <col min="9471" max="9471" width="5.6640625" style="157" customWidth="1"/>
    <col min="9472" max="9472" width="16.83203125" style="157" customWidth="1"/>
    <col min="9473" max="9473" width="5.1640625" style="157" customWidth="1"/>
    <col min="9474" max="9474" width="7.6640625" style="157" customWidth="1"/>
    <col min="9475" max="9476" width="9.6640625" style="157" customWidth="1"/>
    <col min="9477" max="9477" width="9" style="157" hidden="1" customWidth="1"/>
    <col min="9478" max="9478" width="11.6640625" style="157" customWidth="1"/>
    <col min="9479" max="9479" width="9" style="157" hidden="1" customWidth="1"/>
    <col min="9480" max="9480" width="10.6640625" style="157" customWidth="1"/>
    <col min="9481" max="9481" width="9" style="157"/>
    <col min="9482" max="9482" width="9.5" style="157" customWidth="1"/>
    <col min="9483" max="9726" width="9" style="157"/>
    <col min="9727" max="9727" width="5.6640625" style="157" customWidth="1"/>
    <col min="9728" max="9728" width="16.83203125" style="157" customWidth="1"/>
    <col min="9729" max="9729" width="5.1640625" style="157" customWidth="1"/>
    <col min="9730" max="9730" width="7.6640625" style="157" customWidth="1"/>
    <col min="9731" max="9732" width="9.6640625" style="157" customWidth="1"/>
    <col min="9733" max="9733" width="9" style="157" hidden="1" customWidth="1"/>
    <col min="9734" max="9734" width="11.6640625" style="157" customWidth="1"/>
    <col min="9735" max="9735" width="9" style="157" hidden="1" customWidth="1"/>
    <col min="9736" max="9736" width="10.6640625" style="157" customWidth="1"/>
    <col min="9737" max="9737" width="9" style="157"/>
    <col min="9738" max="9738" width="9.5" style="157" customWidth="1"/>
    <col min="9739" max="9982" width="9" style="157"/>
    <col min="9983" max="9983" width="5.6640625" style="157" customWidth="1"/>
    <col min="9984" max="9984" width="16.83203125" style="157" customWidth="1"/>
    <col min="9985" max="9985" width="5.1640625" style="157" customWidth="1"/>
    <col min="9986" max="9986" width="7.6640625" style="157" customWidth="1"/>
    <col min="9987" max="9988" width="9.6640625" style="157" customWidth="1"/>
    <col min="9989" max="9989" width="9" style="157" hidden="1" customWidth="1"/>
    <col min="9990" max="9990" width="11.6640625" style="157" customWidth="1"/>
    <col min="9991" max="9991" width="9" style="157" hidden="1" customWidth="1"/>
    <col min="9992" max="9992" width="10.6640625" style="157" customWidth="1"/>
    <col min="9993" max="9993" width="9" style="157"/>
    <col min="9994" max="9994" width="9.5" style="157" customWidth="1"/>
    <col min="9995" max="10238" width="9" style="157"/>
    <col min="10239" max="10239" width="5.6640625" style="157" customWidth="1"/>
    <col min="10240" max="10240" width="16.83203125" style="157" customWidth="1"/>
    <col min="10241" max="10241" width="5.1640625" style="157" customWidth="1"/>
    <col min="10242" max="10242" width="7.6640625" style="157" customWidth="1"/>
    <col min="10243" max="10244" width="9.6640625" style="157" customWidth="1"/>
    <col min="10245" max="10245" width="9" style="157" hidden="1" customWidth="1"/>
    <col min="10246" max="10246" width="11.6640625" style="157" customWidth="1"/>
    <col min="10247" max="10247" width="9" style="157" hidden="1" customWidth="1"/>
    <col min="10248" max="10248" width="10.6640625" style="157" customWidth="1"/>
    <col min="10249" max="10249" width="9" style="157"/>
    <col min="10250" max="10250" width="9.5" style="157" customWidth="1"/>
    <col min="10251" max="10494" width="9" style="157"/>
    <col min="10495" max="10495" width="5.6640625" style="157" customWidth="1"/>
    <col min="10496" max="10496" width="16.83203125" style="157" customWidth="1"/>
    <col min="10497" max="10497" width="5.1640625" style="157" customWidth="1"/>
    <col min="10498" max="10498" width="7.6640625" style="157" customWidth="1"/>
    <col min="10499" max="10500" width="9.6640625" style="157" customWidth="1"/>
    <col min="10501" max="10501" width="9" style="157" hidden="1" customWidth="1"/>
    <col min="10502" max="10502" width="11.6640625" style="157" customWidth="1"/>
    <col min="10503" max="10503" width="9" style="157" hidden="1" customWidth="1"/>
    <col min="10504" max="10504" width="10.6640625" style="157" customWidth="1"/>
    <col min="10505" max="10505" width="9" style="157"/>
    <col min="10506" max="10506" width="9.5" style="157" customWidth="1"/>
    <col min="10507" max="10750" width="9" style="157"/>
    <col min="10751" max="10751" width="5.6640625" style="157" customWidth="1"/>
    <col min="10752" max="10752" width="16.83203125" style="157" customWidth="1"/>
    <col min="10753" max="10753" width="5.1640625" style="157" customWidth="1"/>
    <col min="10754" max="10754" width="7.6640625" style="157" customWidth="1"/>
    <col min="10755" max="10756" width="9.6640625" style="157" customWidth="1"/>
    <col min="10757" max="10757" width="9" style="157" hidden="1" customWidth="1"/>
    <col min="10758" max="10758" width="11.6640625" style="157" customWidth="1"/>
    <col min="10759" max="10759" width="9" style="157" hidden="1" customWidth="1"/>
    <col min="10760" max="10760" width="10.6640625" style="157" customWidth="1"/>
    <col min="10761" max="10761" width="9" style="157"/>
    <col min="10762" max="10762" width="9.5" style="157" customWidth="1"/>
    <col min="10763" max="11006" width="9" style="157"/>
    <col min="11007" max="11007" width="5.6640625" style="157" customWidth="1"/>
    <col min="11008" max="11008" width="16.83203125" style="157" customWidth="1"/>
    <col min="11009" max="11009" width="5.1640625" style="157" customWidth="1"/>
    <col min="11010" max="11010" width="7.6640625" style="157" customWidth="1"/>
    <col min="11011" max="11012" width="9.6640625" style="157" customWidth="1"/>
    <col min="11013" max="11013" width="9" style="157" hidden="1" customWidth="1"/>
    <col min="11014" max="11014" width="11.6640625" style="157" customWidth="1"/>
    <col min="11015" max="11015" width="9" style="157" hidden="1" customWidth="1"/>
    <col min="11016" max="11016" width="10.6640625" style="157" customWidth="1"/>
    <col min="11017" max="11017" width="9" style="157"/>
    <col min="11018" max="11018" width="9.5" style="157" customWidth="1"/>
    <col min="11019" max="11262" width="9" style="157"/>
    <col min="11263" max="11263" width="5.6640625" style="157" customWidth="1"/>
    <col min="11264" max="11264" width="16.83203125" style="157" customWidth="1"/>
    <col min="11265" max="11265" width="5.1640625" style="157" customWidth="1"/>
    <col min="11266" max="11266" width="7.6640625" style="157" customWidth="1"/>
    <col min="11267" max="11268" width="9.6640625" style="157" customWidth="1"/>
    <col min="11269" max="11269" width="9" style="157" hidden="1" customWidth="1"/>
    <col min="11270" max="11270" width="11.6640625" style="157" customWidth="1"/>
    <col min="11271" max="11271" width="9" style="157" hidden="1" customWidth="1"/>
    <col min="11272" max="11272" width="10.6640625" style="157" customWidth="1"/>
    <col min="11273" max="11273" width="9" style="157"/>
    <col min="11274" max="11274" width="9.5" style="157" customWidth="1"/>
    <col min="11275" max="11518" width="9" style="157"/>
    <col min="11519" max="11519" width="5.6640625" style="157" customWidth="1"/>
    <col min="11520" max="11520" width="16.83203125" style="157" customWidth="1"/>
    <col min="11521" max="11521" width="5.1640625" style="157" customWidth="1"/>
    <col min="11522" max="11522" width="7.6640625" style="157" customWidth="1"/>
    <col min="11523" max="11524" width="9.6640625" style="157" customWidth="1"/>
    <col min="11525" max="11525" width="9" style="157" hidden="1" customWidth="1"/>
    <col min="11526" max="11526" width="11.6640625" style="157" customWidth="1"/>
    <col min="11527" max="11527" width="9" style="157" hidden="1" customWidth="1"/>
    <col min="11528" max="11528" width="10.6640625" style="157" customWidth="1"/>
    <col min="11529" max="11529" width="9" style="157"/>
    <col min="11530" max="11530" width="9.5" style="157" customWidth="1"/>
    <col min="11531" max="11774" width="9" style="157"/>
    <col min="11775" max="11775" width="5.6640625" style="157" customWidth="1"/>
    <col min="11776" max="11776" width="16.83203125" style="157" customWidth="1"/>
    <col min="11777" max="11777" width="5.1640625" style="157" customWidth="1"/>
    <col min="11778" max="11778" width="7.6640625" style="157" customWidth="1"/>
    <col min="11779" max="11780" width="9.6640625" style="157" customWidth="1"/>
    <col min="11781" max="11781" width="9" style="157" hidden="1" customWidth="1"/>
    <col min="11782" max="11782" width="11.6640625" style="157" customWidth="1"/>
    <col min="11783" max="11783" width="9" style="157" hidden="1" customWidth="1"/>
    <col min="11784" max="11784" width="10.6640625" style="157" customWidth="1"/>
    <col min="11785" max="11785" width="9" style="157"/>
    <col min="11786" max="11786" width="9.5" style="157" customWidth="1"/>
    <col min="11787" max="12030" width="9" style="157"/>
    <col min="12031" max="12031" width="5.6640625" style="157" customWidth="1"/>
    <col min="12032" max="12032" width="16.83203125" style="157" customWidth="1"/>
    <col min="12033" max="12033" width="5.1640625" style="157" customWidth="1"/>
    <col min="12034" max="12034" width="7.6640625" style="157" customWidth="1"/>
    <col min="12035" max="12036" width="9.6640625" style="157" customWidth="1"/>
    <col min="12037" max="12037" width="9" style="157" hidden="1" customWidth="1"/>
    <col min="12038" max="12038" width="11.6640625" style="157" customWidth="1"/>
    <col min="12039" max="12039" width="9" style="157" hidden="1" customWidth="1"/>
    <col min="12040" max="12040" width="10.6640625" style="157" customWidth="1"/>
    <col min="12041" max="12041" width="9" style="157"/>
    <col min="12042" max="12042" width="9.5" style="157" customWidth="1"/>
    <col min="12043" max="12286" width="9" style="157"/>
    <col min="12287" max="12287" width="5.6640625" style="157" customWidth="1"/>
    <col min="12288" max="12288" width="16.83203125" style="157" customWidth="1"/>
    <col min="12289" max="12289" width="5.1640625" style="157" customWidth="1"/>
    <col min="12290" max="12290" width="7.6640625" style="157" customWidth="1"/>
    <col min="12291" max="12292" width="9.6640625" style="157" customWidth="1"/>
    <col min="12293" max="12293" width="9" style="157" hidden="1" customWidth="1"/>
    <col min="12294" max="12294" width="11.6640625" style="157" customWidth="1"/>
    <col min="12295" max="12295" width="9" style="157" hidden="1" customWidth="1"/>
    <col min="12296" max="12296" width="10.6640625" style="157" customWidth="1"/>
    <col min="12297" max="12297" width="9" style="157"/>
    <col min="12298" max="12298" width="9.5" style="157" customWidth="1"/>
    <col min="12299" max="12542" width="9" style="157"/>
    <col min="12543" max="12543" width="5.6640625" style="157" customWidth="1"/>
    <col min="12544" max="12544" width="16.83203125" style="157" customWidth="1"/>
    <col min="12545" max="12545" width="5.1640625" style="157" customWidth="1"/>
    <col min="12546" max="12546" width="7.6640625" style="157" customWidth="1"/>
    <col min="12547" max="12548" width="9.6640625" style="157" customWidth="1"/>
    <col min="12549" max="12549" width="9" style="157" hidden="1" customWidth="1"/>
    <col min="12550" max="12550" width="11.6640625" style="157" customWidth="1"/>
    <col min="12551" max="12551" width="9" style="157" hidden="1" customWidth="1"/>
    <col min="12552" max="12552" width="10.6640625" style="157" customWidth="1"/>
    <col min="12553" max="12553" width="9" style="157"/>
    <col min="12554" max="12554" width="9.5" style="157" customWidth="1"/>
    <col min="12555" max="12798" width="9" style="157"/>
    <col min="12799" max="12799" width="5.6640625" style="157" customWidth="1"/>
    <col min="12800" max="12800" width="16.83203125" style="157" customWidth="1"/>
    <col min="12801" max="12801" width="5.1640625" style="157" customWidth="1"/>
    <col min="12802" max="12802" width="7.6640625" style="157" customWidth="1"/>
    <col min="12803" max="12804" width="9.6640625" style="157" customWidth="1"/>
    <col min="12805" max="12805" width="9" style="157" hidden="1" customWidth="1"/>
    <col min="12806" max="12806" width="11.6640625" style="157" customWidth="1"/>
    <col min="12807" max="12807" width="9" style="157" hidden="1" customWidth="1"/>
    <col min="12808" max="12808" width="10.6640625" style="157" customWidth="1"/>
    <col min="12809" max="12809" width="9" style="157"/>
    <col min="12810" max="12810" width="9.5" style="157" customWidth="1"/>
    <col min="12811" max="13054" width="9" style="157"/>
    <col min="13055" max="13055" width="5.6640625" style="157" customWidth="1"/>
    <col min="13056" max="13056" width="16.83203125" style="157" customWidth="1"/>
    <col min="13057" max="13057" width="5.1640625" style="157" customWidth="1"/>
    <col min="13058" max="13058" width="7.6640625" style="157" customWidth="1"/>
    <col min="13059" max="13060" width="9.6640625" style="157" customWidth="1"/>
    <col min="13061" max="13061" width="9" style="157" hidden="1" customWidth="1"/>
    <col min="13062" max="13062" width="11.6640625" style="157" customWidth="1"/>
    <col min="13063" max="13063" width="9" style="157" hidden="1" customWidth="1"/>
    <col min="13064" max="13064" width="10.6640625" style="157" customWidth="1"/>
    <col min="13065" max="13065" width="9" style="157"/>
    <col min="13066" max="13066" width="9.5" style="157" customWidth="1"/>
    <col min="13067" max="13310" width="9" style="157"/>
    <col min="13311" max="13311" width="5.6640625" style="157" customWidth="1"/>
    <col min="13312" max="13312" width="16.83203125" style="157" customWidth="1"/>
    <col min="13313" max="13313" width="5.1640625" style="157" customWidth="1"/>
    <col min="13314" max="13314" width="7.6640625" style="157" customWidth="1"/>
    <col min="13315" max="13316" width="9.6640625" style="157" customWidth="1"/>
    <col min="13317" max="13317" width="9" style="157" hidden="1" customWidth="1"/>
    <col min="13318" max="13318" width="11.6640625" style="157" customWidth="1"/>
    <col min="13319" max="13319" width="9" style="157" hidden="1" customWidth="1"/>
    <col min="13320" max="13320" width="10.6640625" style="157" customWidth="1"/>
    <col min="13321" max="13321" width="9" style="157"/>
    <col min="13322" max="13322" width="9.5" style="157" customWidth="1"/>
    <col min="13323" max="13566" width="9" style="157"/>
    <col min="13567" max="13567" width="5.6640625" style="157" customWidth="1"/>
    <col min="13568" max="13568" width="16.83203125" style="157" customWidth="1"/>
    <col min="13569" max="13569" width="5.1640625" style="157" customWidth="1"/>
    <col min="13570" max="13570" width="7.6640625" style="157" customWidth="1"/>
    <col min="13571" max="13572" width="9.6640625" style="157" customWidth="1"/>
    <col min="13573" max="13573" width="9" style="157" hidden="1" customWidth="1"/>
    <col min="13574" max="13574" width="11.6640625" style="157" customWidth="1"/>
    <col min="13575" max="13575" width="9" style="157" hidden="1" customWidth="1"/>
    <col min="13576" max="13576" width="10.6640625" style="157" customWidth="1"/>
    <col min="13577" max="13577" width="9" style="157"/>
    <col min="13578" max="13578" width="9.5" style="157" customWidth="1"/>
    <col min="13579" max="13822" width="9" style="157"/>
    <col min="13823" max="13823" width="5.6640625" style="157" customWidth="1"/>
    <col min="13824" max="13824" width="16.83203125" style="157" customWidth="1"/>
    <col min="13825" max="13825" width="5.1640625" style="157" customWidth="1"/>
    <col min="13826" max="13826" width="7.6640625" style="157" customWidth="1"/>
    <col min="13827" max="13828" width="9.6640625" style="157" customWidth="1"/>
    <col min="13829" max="13829" width="9" style="157" hidden="1" customWidth="1"/>
    <col min="13830" max="13830" width="11.6640625" style="157" customWidth="1"/>
    <col min="13831" max="13831" width="9" style="157" hidden="1" customWidth="1"/>
    <col min="13832" max="13832" width="10.6640625" style="157" customWidth="1"/>
    <col min="13833" max="13833" width="9" style="157"/>
    <col min="13834" max="13834" width="9.5" style="157" customWidth="1"/>
    <col min="13835" max="14078" width="9" style="157"/>
    <col min="14079" max="14079" width="5.6640625" style="157" customWidth="1"/>
    <col min="14080" max="14080" width="16.83203125" style="157" customWidth="1"/>
    <col min="14081" max="14081" width="5.1640625" style="157" customWidth="1"/>
    <col min="14082" max="14082" width="7.6640625" style="157" customWidth="1"/>
    <col min="14083" max="14084" width="9.6640625" style="157" customWidth="1"/>
    <col min="14085" max="14085" width="9" style="157" hidden="1" customWidth="1"/>
    <col min="14086" max="14086" width="11.6640625" style="157" customWidth="1"/>
    <col min="14087" max="14087" width="9" style="157" hidden="1" customWidth="1"/>
    <col min="14088" max="14088" width="10.6640625" style="157" customWidth="1"/>
    <col min="14089" max="14089" width="9" style="157"/>
    <col min="14090" max="14090" width="9.5" style="157" customWidth="1"/>
    <col min="14091" max="14334" width="9" style="157"/>
    <col min="14335" max="14335" width="5.6640625" style="157" customWidth="1"/>
    <col min="14336" max="14336" width="16.83203125" style="157" customWidth="1"/>
    <col min="14337" max="14337" width="5.1640625" style="157" customWidth="1"/>
    <col min="14338" max="14338" width="7.6640625" style="157" customWidth="1"/>
    <col min="14339" max="14340" width="9.6640625" style="157" customWidth="1"/>
    <col min="14341" max="14341" width="9" style="157" hidden="1" customWidth="1"/>
    <col min="14342" max="14342" width="11.6640625" style="157" customWidth="1"/>
    <col min="14343" max="14343" width="9" style="157" hidden="1" customWidth="1"/>
    <col min="14344" max="14344" width="10.6640625" style="157" customWidth="1"/>
    <col min="14345" max="14345" width="9" style="157"/>
    <col min="14346" max="14346" width="9.5" style="157" customWidth="1"/>
    <col min="14347" max="14590" width="9" style="157"/>
    <col min="14591" max="14591" width="5.6640625" style="157" customWidth="1"/>
    <col min="14592" max="14592" width="16.83203125" style="157" customWidth="1"/>
    <col min="14593" max="14593" width="5.1640625" style="157" customWidth="1"/>
    <col min="14594" max="14594" width="7.6640625" style="157" customWidth="1"/>
    <col min="14595" max="14596" width="9.6640625" style="157" customWidth="1"/>
    <col min="14597" max="14597" width="9" style="157" hidden="1" customWidth="1"/>
    <col min="14598" max="14598" width="11.6640625" style="157" customWidth="1"/>
    <col min="14599" max="14599" width="9" style="157" hidden="1" customWidth="1"/>
    <col min="14600" max="14600" width="10.6640625" style="157" customWidth="1"/>
    <col min="14601" max="14601" width="9" style="157"/>
    <col min="14602" max="14602" width="9.5" style="157" customWidth="1"/>
    <col min="14603" max="14846" width="9" style="157"/>
    <col min="14847" max="14847" width="5.6640625" style="157" customWidth="1"/>
    <col min="14848" max="14848" width="16.83203125" style="157" customWidth="1"/>
    <col min="14849" max="14849" width="5.1640625" style="157" customWidth="1"/>
    <col min="14850" max="14850" width="7.6640625" style="157" customWidth="1"/>
    <col min="14851" max="14852" width="9.6640625" style="157" customWidth="1"/>
    <col min="14853" max="14853" width="9" style="157" hidden="1" customWidth="1"/>
    <col min="14854" max="14854" width="11.6640625" style="157" customWidth="1"/>
    <col min="14855" max="14855" width="9" style="157" hidden="1" customWidth="1"/>
    <col min="14856" max="14856" width="10.6640625" style="157" customWidth="1"/>
    <col min="14857" max="14857" width="9" style="157"/>
    <col min="14858" max="14858" width="9.5" style="157" customWidth="1"/>
    <col min="14859" max="15102" width="9" style="157"/>
    <col min="15103" max="15103" width="5.6640625" style="157" customWidth="1"/>
    <col min="15104" max="15104" width="16.83203125" style="157" customWidth="1"/>
    <col min="15105" max="15105" width="5.1640625" style="157" customWidth="1"/>
    <col min="15106" max="15106" width="7.6640625" style="157" customWidth="1"/>
    <col min="15107" max="15108" width="9.6640625" style="157" customWidth="1"/>
    <col min="15109" max="15109" width="9" style="157" hidden="1" customWidth="1"/>
    <col min="15110" max="15110" width="11.6640625" style="157" customWidth="1"/>
    <col min="15111" max="15111" width="9" style="157" hidden="1" customWidth="1"/>
    <col min="15112" max="15112" width="10.6640625" style="157" customWidth="1"/>
    <col min="15113" max="15113" width="9" style="157"/>
    <col min="15114" max="15114" width="9.5" style="157" customWidth="1"/>
    <col min="15115" max="15358" width="9" style="157"/>
    <col min="15359" max="15359" width="5.6640625" style="157" customWidth="1"/>
    <col min="15360" max="15360" width="16.83203125" style="157" customWidth="1"/>
    <col min="15361" max="15361" width="5.1640625" style="157" customWidth="1"/>
    <col min="15362" max="15362" width="7.6640625" style="157" customWidth="1"/>
    <col min="15363" max="15364" width="9.6640625" style="157" customWidth="1"/>
    <col min="15365" max="15365" width="9" style="157" hidden="1" customWidth="1"/>
    <col min="15366" max="15366" width="11.6640625" style="157" customWidth="1"/>
    <col min="15367" max="15367" width="9" style="157" hidden="1" customWidth="1"/>
    <col min="15368" max="15368" width="10.6640625" style="157" customWidth="1"/>
    <col min="15369" max="15369" width="9" style="157"/>
    <col min="15370" max="15370" width="9.5" style="157" customWidth="1"/>
    <col min="15371" max="15614" width="9" style="157"/>
    <col min="15615" max="15615" width="5.6640625" style="157" customWidth="1"/>
    <col min="15616" max="15616" width="16.83203125" style="157" customWidth="1"/>
    <col min="15617" max="15617" width="5.1640625" style="157" customWidth="1"/>
    <col min="15618" max="15618" width="7.6640625" style="157" customWidth="1"/>
    <col min="15619" max="15620" width="9.6640625" style="157" customWidth="1"/>
    <col min="15621" max="15621" width="9" style="157" hidden="1" customWidth="1"/>
    <col min="15622" max="15622" width="11.6640625" style="157" customWidth="1"/>
    <col min="15623" max="15623" width="9" style="157" hidden="1" customWidth="1"/>
    <col min="15624" max="15624" width="10.6640625" style="157" customWidth="1"/>
    <col min="15625" max="15625" width="9" style="157"/>
    <col min="15626" max="15626" width="9.5" style="157" customWidth="1"/>
    <col min="15627" max="15870" width="9" style="157"/>
    <col min="15871" max="15871" width="5.6640625" style="157" customWidth="1"/>
    <col min="15872" max="15872" width="16.83203125" style="157" customWidth="1"/>
    <col min="15873" max="15873" width="5.1640625" style="157" customWidth="1"/>
    <col min="15874" max="15874" width="7.6640625" style="157" customWidth="1"/>
    <col min="15875" max="15876" width="9.6640625" style="157" customWidth="1"/>
    <col min="15877" max="15877" width="9" style="157" hidden="1" customWidth="1"/>
    <col min="15878" max="15878" width="11.6640625" style="157" customWidth="1"/>
    <col min="15879" max="15879" width="9" style="157" hidden="1" customWidth="1"/>
    <col min="15880" max="15880" width="10.6640625" style="157" customWidth="1"/>
    <col min="15881" max="15881" width="9" style="157"/>
    <col min="15882" max="15882" width="9.5" style="157" customWidth="1"/>
    <col min="15883" max="16126" width="9" style="157"/>
    <col min="16127" max="16127" width="5.6640625" style="157" customWidth="1"/>
    <col min="16128" max="16128" width="16.83203125" style="157" customWidth="1"/>
    <col min="16129" max="16129" width="5.1640625" style="157" customWidth="1"/>
    <col min="16130" max="16130" width="7.6640625" style="157" customWidth="1"/>
    <col min="16131" max="16132" width="9.6640625" style="157" customWidth="1"/>
    <col min="16133" max="16133" width="9" style="157" hidden="1" customWidth="1"/>
    <col min="16134" max="16134" width="11.6640625" style="157" customWidth="1"/>
    <col min="16135" max="16135" width="9" style="157" hidden="1" customWidth="1"/>
    <col min="16136" max="16136" width="10.6640625" style="157" customWidth="1"/>
    <col min="16137" max="16137" width="9" style="157"/>
    <col min="16138" max="16138" width="9.5" style="157" customWidth="1"/>
    <col min="16139" max="16384" width="9" style="157"/>
  </cols>
  <sheetData>
    <row r="1" spans="1:8" s="153" customFormat="1" ht="53.5" customHeight="1" x14ac:dyDescent="0.15">
      <c r="A1" s="196" t="s">
        <v>18</v>
      </c>
      <c r="B1" s="197"/>
      <c r="C1" s="197"/>
      <c r="D1" s="197"/>
      <c r="E1" s="197"/>
      <c r="F1" s="197"/>
      <c r="G1" s="197"/>
      <c r="H1" s="156"/>
    </row>
    <row r="2" spans="1:8" s="153" customFormat="1" ht="47" customHeight="1" x14ac:dyDescent="0.15">
      <c r="A2" s="158" t="s">
        <v>19</v>
      </c>
      <c r="B2" s="159" t="s">
        <v>20</v>
      </c>
      <c r="C2" s="160" t="s">
        <v>21</v>
      </c>
      <c r="D2" s="160" t="s">
        <v>22</v>
      </c>
      <c r="E2" s="161" t="s">
        <v>23</v>
      </c>
      <c r="F2" s="161" t="s">
        <v>24</v>
      </c>
      <c r="G2" s="159" t="s">
        <v>25</v>
      </c>
      <c r="H2" s="162" t="s">
        <v>26</v>
      </c>
    </row>
    <row r="3" spans="1:8" s="153" customFormat="1" ht="35.5" customHeight="1" x14ac:dyDescent="0.15">
      <c r="A3" s="163">
        <v>1</v>
      </c>
      <c r="B3" s="164" t="s">
        <v>27</v>
      </c>
      <c r="C3" s="160" t="s">
        <v>28</v>
      </c>
      <c r="D3" s="160"/>
      <c r="E3" s="159">
        <f>E11+E19</f>
        <v>0</v>
      </c>
      <c r="F3" s="159" t="e">
        <f>F11+F19</f>
        <v>#REF!</v>
      </c>
      <c r="G3" s="159" t="e">
        <f t="shared" ref="G3:G8" si="0">ROUND((E3-F3),0)</f>
        <v>#REF!</v>
      </c>
      <c r="H3" s="162"/>
    </row>
    <row r="4" spans="1:8" s="153" customFormat="1" ht="42" customHeight="1" x14ac:dyDescent="0.15">
      <c r="A4" s="163">
        <v>2</v>
      </c>
      <c r="B4" s="164" t="s">
        <v>29</v>
      </c>
      <c r="C4" s="160" t="s">
        <v>28</v>
      </c>
      <c r="D4" s="160" t="s">
        <v>30</v>
      </c>
      <c r="E4" s="159" t="e">
        <f t="shared" ref="E4:F7" si="1">E12+E20</f>
        <v>#REF!</v>
      </c>
      <c r="F4" s="159" t="e">
        <f t="shared" si="1"/>
        <v>#REF!</v>
      </c>
      <c r="G4" s="159" t="e">
        <f t="shared" si="0"/>
        <v>#REF!</v>
      </c>
      <c r="H4" s="162" t="e">
        <f t="shared" ref="H4:H6" si="2">ROUND((E4-F4)/E4,3)</f>
        <v>#REF!</v>
      </c>
    </row>
    <row r="5" spans="1:8" s="153" customFormat="1" ht="42" customHeight="1" x14ac:dyDescent="0.15">
      <c r="A5" s="163">
        <v>2.1</v>
      </c>
      <c r="B5" s="164" t="s">
        <v>31</v>
      </c>
      <c r="C5" s="160" t="s">
        <v>28</v>
      </c>
      <c r="D5" s="160" t="s">
        <v>32</v>
      </c>
      <c r="E5" s="159" t="e">
        <f t="shared" si="1"/>
        <v>#REF!</v>
      </c>
      <c r="F5" s="159" t="e">
        <f t="shared" si="1"/>
        <v>#REF!</v>
      </c>
      <c r="G5" s="159" t="e">
        <f t="shared" si="0"/>
        <v>#REF!</v>
      </c>
      <c r="H5" s="162" t="e">
        <f t="shared" si="2"/>
        <v>#REF!</v>
      </c>
    </row>
    <row r="6" spans="1:8" s="153" customFormat="1" ht="47.5" customHeight="1" x14ac:dyDescent="0.15">
      <c r="A6" s="163">
        <v>2.2000000000000002</v>
      </c>
      <c r="B6" s="164" t="s">
        <v>33</v>
      </c>
      <c r="C6" s="160" t="s">
        <v>28</v>
      </c>
      <c r="D6" s="160" t="s">
        <v>34</v>
      </c>
      <c r="E6" s="159" t="e">
        <f t="shared" si="1"/>
        <v>#REF!</v>
      </c>
      <c r="F6" s="159" t="e">
        <f t="shared" si="1"/>
        <v>#REF!</v>
      </c>
      <c r="G6" s="159" t="e">
        <f t="shared" si="0"/>
        <v>#REF!</v>
      </c>
      <c r="H6" s="162" t="e">
        <f t="shared" si="2"/>
        <v>#REF!</v>
      </c>
    </row>
    <row r="7" spans="1:8" s="153" customFormat="1" ht="36" customHeight="1" x14ac:dyDescent="0.15">
      <c r="A7" s="163">
        <v>3</v>
      </c>
      <c r="B7" s="164" t="s">
        <v>35</v>
      </c>
      <c r="C7" s="160" t="s">
        <v>28</v>
      </c>
      <c r="D7" s="160"/>
      <c r="E7" s="159">
        <f t="shared" si="1"/>
        <v>0</v>
      </c>
      <c r="F7" s="159" t="e">
        <f t="shared" si="1"/>
        <v>#REF!</v>
      </c>
      <c r="G7" s="159" t="e">
        <f t="shared" si="0"/>
        <v>#REF!</v>
      </c>
      <c r="H7" s="162"/>
    </row>
    <row r="8" spans="1:8" s="153" customFormat="1" ht="47.5" customHeight="1" x14ac:dyDescent="0.15">
      <c r="A8" s="158" t="s">
        <v>36</v>
      </c>
      <c r="B8" s="165" t="s">
        <v>37</v>
      </c>
      <c r="C8" s="160" t="s">
        <v>38</v>
      </c>
      <c r="D8" s="166" t="s">
        <v>39</v>
      </c>
      <c r="E8" s="159" t="e">
        <f>E3+E4+E7</f>
        <v>#REF!</v>
      </c>
      <c r="F8" s="159" t="e">
        <f>F3+F4+F7</f>
        <v>#REF!</v>
      </c>
      <c r="G8" s="159" t="e">
        <f t="shared" si="0"/>
        <v>#REF!</v>
      </c>
      <c r="H8" s="162" t="e">
        <f t="shared" ref="H8:H14" si="3">ROUND((E8-F8)/E8,3)</f>
        <v>#REF!</v>
      </c>
    </row>
    <row r="9" spans="1:8" s="153" customFormat="1" ht="53.5" customHeight="1" x14ac:dyDescent="0.15">
      <c r="A9" s="196" t="s">
        <v>40</v>
      </c>
      <c r="B9" s="197"/>
      <c r="C9" s="197"/>
      <c r="D9" s="197"/>
      <c r="E9" s="197"/>
      <c r="F9" s="197"/>
      <c r="G9" s="197"/>
      <c r="H9" s="156"/>
    </row>
    <row r="10" spans="1:8" s="153" customFormat="1" ht="47" customHeight="1" x14ac:dyDescent="0.15">
      <c r="A10" s="158" t="s">
        <v>19</v>
      </c>
      <c r="B10" s="159" t="s">
        <v>20</v>
      </c>
      <c r="C10" s="160" t="s">
        <v>21</v>
      </c>
      <c r="D10" s="160" t="s">
        <v>22</v>
      </c>
      <c r="E10" s="161" t="s">
        <v>41</v>
      </c>
      <c r="F10" s="161" t="s">
        <v>42</v>
      </c>
      <c r="G10" s="159" t="s">
        <v>25</v>
      </c>
      <c r="H10" s="162" t="s">
        <v>26</v>
      </c>
    </row>
    <row r="11" spans="1:8" s="153" customFormat="1" ht="35.5" customHeight="1" x14ac:dyDescent="0.15">
      <c r="A11" s="163">
        <v>1</v>
      </c>
      <c r="B11" s="164" t="s">
        <v>27</v>
      </c>
      <c r="C11" s="160" t="s">
        <v>28</v>
      </c>
      <c r="D11" s="160"/>
      <c r="E11" s="159"/>
      <c r="F11" s="159">
        <f>汇总表!D4</f>
        <v>297634</v>
      </c>
      <c r="G11" s="159">
        <f t="shared" ref="G11:G16" si="4">ROUND((E11-F11),0)</f>
        <v>-297634</v>
      </c>
      <c r="H11" s="162"/>
    </row>
    <row r="12" spans="1:8" s="153" customFormat="1" ht="42" customHeight="1" x14ac:dyDescent="0.15">
      <c r="A12" s="163">
        <v>2</v>
      </c>
      <c r="B12" s="164" t="s">
        <v>29</v>
      </c>
      <c r="C12" s="160" t="s">
        <v>28</v>
      </c>
      <c r="D12" s="160" t="s">
        <v>30</v>
      </c>
      <c r="E12" s="159" t="e">
        <f>E13+E14</f>
        <v>#REF!</v>
      </c>
      <c r="F12" s="159" t="e">
        <f>F13+F14</f>
        <v>#REF!</v>
      </c>
      <c r="G12" s="159" t="e">
        <f t="shared" si="4"/>
        <v>#REF!</v>
      </c>
      <c r="H12" s="162" t="e">
        <f t="shared" si="3"/>
        <v>#REF!</v>
      </c>
    </row>
    <row r="13" spans="1:8" s="153" customFormat="1" ht="42" customHeight="1" x14ac:dyDescent="0.15">
      <c r="A13" s="163">
        <v>2.1</v>
      </c>
      <c r="B13" s="164" t="s">
        <v>31</v>
      </c>
      <c r="C13" s="160" t="s">
        <v>28</v>
      </c>
      <c r="D13" s="160" t="s">
        <v>32</v>
      </c>
      <c r="E13" s="159" t="e">
        <f>'700章'!#REF!+'700章'!#REF!+'700章'!#REF!</f>
        <v>#REF!</v>
      </c>
      <c r="F13" s="159" t="e">
        <f>'700章'!F6+'700章'!F8+'700章'!#REF!+'700章'!F9</f>
        <v>#REF!</v>
      </c>
      <c r="G13" s="159" t="e">
        <f t="shared" si="4"/>
        <v>#REF!</v>
      </c>
      <c r="H13" s="162" t="e">
        <f t="shared" si="3"/>
        <v>#REF!</v>
      </c>
    </row>
    <row r="14" spans="1:8" s="153" customFormat="1" ht="47.5" customHeight="1" x14ac:dyDescent="0.15">
      <c r="A14" s="163">
        <v>2.2000000000000002</v>
      </c>
      <c r="B14" s="164" t="s">
        <v>33</v>
      </c>
      <c r="C14" s="160" t="s">
        <v>28</v>
      </c>
      <c r="D14" s="160" t="s">
        <v>34</v>
      </c>
      <c r="E14" s="159" t="e">
        <f>'700章'!#REF!</f>
        <v>#REF!</v>
      </c>
      <c r="F14" s="159" t="e">
        <f>'700章'!#REF!+'700章'!F11+'700章'!F12</f>
        <v>#REF!</v>
      </c>
      <c r="G14" s="159" t="e">
        <f t="shared" si="4"/>
        <v>#REF!</v>
      </c>
      <c r="H14" s="162" t="e">
        <f t="shared" si="3"/>
        <v>#REF!</v>
      </c>
    </row>
    <row r="15" spans="1:8" s="153" customFormat="1" ht="36" customHeight="1" x14ac:dyDescent="0.15">
      <c r="A15" s="163">
        <v>3</v>
      </c>
      <c r="B15" s="164" t="s">
        <v>35</v>
      </c>
      <c r="C15" s="160" t="s">
        <v>28</v>
      </c>
      <c r="D15" s="160"/>
      <c r="E15" s="159"/>
      <c r="F15" s="159">
        <f>汇总表!D10</f>
        <v>0</v>
      </c>
      <c r="G15" s="159">
        <f t="shared" si="4"/>
        <v>0</v>
      </c>
      <c r="H15" s="162"/>
    </row>
    <row r="16" spans="1:8" s="153" customFormat="1" ht="47.5" customHeight="1" x14ac:dyDescent="0.15">
      <c r="A16" s="158" t="s">
        <v>36</v>
      </c>
      <c r="B16" s="165" t="s">
        <v>37</v>
      </c>
      <c r="C16" s="160" t="s">
        <v>38</v>
      </c>
      <c r="D16" s="166" t="s">
        <v>39</v>
      </c>
      <c r="E16" s="159" t="e">
        <f>E11+E12+E15</f>
        <v>#REF!</v>
      </c>
      <c r="F16" s="159" t="e">
        <f>F11+F12+F15</f>
        <v>#REF!</v>
      </c>
      <c r="G16" s="159" t="e">
        <f t="shared" si="4"/>
        <v>#REF!</v>
      </c>
      <c r="H16" s="162" t="e">
        <f t="shared" ref="H16:H22" si="5">ROUND((E16-F16)/E16,3)</f>
        <v>#REF!</v>
      </c>
    </row>
    <row r="17" spans="1:8" s="153" customFormat="1" ht="53.5" customHeight="1" x14ac:dyDescent="0.15">
      <c r="A17" s="196" t="s">
        <v>43</v>
      </c>
      <c r="B17" s="197"/>
      <c r="C17" s="197"/>
      <c r="D17" s="197"/>
      <c r="E17" s="197"/>
      <c r="F17" s="197"/>
      <c r="G17" s="197"/>
      <c r="H17" s="156"/>
    </row>
    <row r="18" spans="1:8" s="153" customFormat="1" ht="47" customHeight="1" x14ac:dyDescent="0.15">
      <c r="A18" s="158" t="s">
        <v>19</v>
      </c>
      <c r="B18" s="159" t="s">
        <v>20</v>
      </c>
      <c r="C18" s="160" t="s">
        <v>21</v>
      </c>
      <c r="D18" s="160" t="s">
        <v>22</v>
      </c>
      <c r="E18" s="161" t="s">
        <v>41</v>
      </c>
      <c r="F18" s="161" t="s">
        <v>42</v>
      </c>
      <c r="G18" s="159" t="s">
        <v>25</v>
      </c>
      <c r="H18" s="162" t="s">
        <v>26</v>
      </c>
    </row>
    <row r="19" spans="1:8" s="153" customFormat="1" ht="35.5" customHeight="1" x14ac:dyDescent="0.15">
      <c r="A19" s="163">
        <v>1</v>
      </c>
      <c r="B19" s="164" t="s">
        <v>27</v>
      </c>
      <c r="C19" s="160" t="s">
        <v>28</v>
      </c>
      <c r="D19" s="160"/>
      <c r="E19" s="159"/>
      <c r="F19" s="159" t="e">
        <f>#REF!</f>
        <v>#REF!</v>
      </c>
      <c r="G19" s="159" t="e">
        <f t="shared" ref="G19:G24" si="6">ROUND((E19-F19),0)</f>
        <v>#REF!</v>
      </c>
      <c r="H19" s="167"/>
    </row>
    <row r="20" spans="1:8" s="153" customFormat="1" ht="42" customHeight="1" x14ac:dyDescent="0.15">
      <c r="A20" s="163">
        <v>2</v>
      </c>
      <c r="B20" s="164" t="s">
        <v>29</v>
      </c>
      <c r="C20" s="160" t="s">
        <v>28</v>
      </c>
      <c r="D20" s="160" t="s">
        <v>30</v>
      </c>
      <c r="E20" s="159" t="e">
        <f>E21+E22</f>
        <v>#REF!</v>
      </c>
      <c r="F20" s="159" t="e">
        <f>F21+F22</f>
        <v>#REF!</v>
      </c>
      <c r="G20" s="159" t="e">
        <f t="shared" si="6"/>
        <v>#REF!</v>
      </c>
      <c r="H20" s="167" t="e">
        <f t="shared" si="5"/>
        <v>#REF!</v>
      </c>
    </row>
    <row r="21" spans="1:8" s="153" customFormat="1" ht="42" customHeight="1" x14ac:dyDescent="0.15">
      <c r="A21" s="163">
        <v>2.1</v>
      </c>
      <c r="B21" s="164" t="s">
        <v>31</v>
      </c>
      <c r="C21" s="160" t="s">
        <v>28</v>
      </c>
      <c r="D21" s="160" t="s">
        <v>32</v>
      </c>
      <c r="E21" s="159" t="e">
        <f>#REF!</f>
        <v>#REF!</v>
      </c>
      <c r="F21" s="159" t="e">
        <f>#REF!+#REF!</f>
        <v>#REF!</v>
      </c>
      <c r="G21" s="159" t="e">
        <f t="shared" si="6"/>
        <v>#REF!</v>
      </c>
      <c r="H21" s="167" t="e">
        <f t="shared" si="5"/>
        <v>#REF!</v>
      </c>
    </row>
    <row r="22" spans="1:8" s="153" customFormat="1" ht="47.5" customHeight="1" x14ac:dyDescent="0.15">
      <c r="A22" s="163">
        <v>2.2000000000000002</v>
      </c>
      <c r="B22" s="164" t="s">
        <v>33</v>
      </c>
      <c r="C22" s="160" t="s">
        <v>28</v>
      </c>
      <c r="D22" s="160" t="s">
        <v>34</v>
      </c>
      <c r="E22" s="159" t="e">
        <f>#REF!</f>
        <v>#REF!</v>
      </c>
      <c r="F22" s="159" t="e">
        <f>#REF!+#REF!+#REF!</f>
        <v>#REF!</v>
      </c>
      <c r="G22" s="159" t="e">
        <f t="shared" si="6"/>
        <v>#REF!</v>
      </c>
      <c r="H22" s="167" t="e">
        <f t="shared" si="5"/>
        <v>#REF!</v>
      </c>
    </row>
    <row r="23" spans="1:8" s="153" customFormat="1" ht="36" customHeight="1" x14ac:dyDescent="0.15">
      <c r="A23" s="163">
        <v>3</v>
      </c>
      <c r="B23" s="164" t="s">
        <v>35</v>
      </c>
      <c r="C23" s="160" t="s">
        <v>28</v>
      </c>
      <c r="D23" s="160"/>
      <c r="E23" s="159"/>
      <c r="F23" s="159" t="e">
        <f>#REF!</f>
        <v>#REF!</v>
      </c>
      <c r="G23" s="159" t="e">
        <f t="shared" si="6"/>
        <v>#REF!</v>
      </c>
      <c r="H23" s="167"/>
    </row>
    <row r="24" spans="1:8" s="153" customFormat="1" ht="47.5" customHeight="1" x14ac:dyDescent="0.15">
      <c r="A24" s="158" t="s">
        <v>36</v>
      </c>
      <c r="B24" s="165" t="s">
        <v>37</v>
      </c>
      <c r="C24" s="160" t="s">
        <v>38</v>
      </c>
      <c r="D24" s="166" t="s">
        <v>39</v>
      </c>
      <c r="E24" s="159" t="e">
        <f>E19+E20+E23</f>
        <v>#REF!</v>
      </c>
      <c r="F24" s="159" t="e">
        <f>F19+F20+F23</f>
        <v>#REF!</v>
      </c>
      <c r="G24" s="159" t="e">
        <f t="shared" si="6"/>
        <v>#REF!</v>
      </c>
      <c r="H24" s="167" t="e">
        <f>ROUND((E24-F24)/E24,3)</f>
        <v>#REF!</v>
      </c>
    </row>
  </sheetData>
  <mergeCells count="3">
    <mergeCell ref="A1:G1"/>
    <mergeCell ref="A9:G9"/>
    <mergeCell ref="A17:G17"/>
  </mergeCells>
  <phoneticPr fontId="64" type="noConversion"/>
  <printOptions horizontalCentered="1"/>
  <pageMargins left="0.78680555555555598" right="0.78680555555555598" top="0.98402777777777795" bottom="0.98402777777777795" header="0.51180555555555596" footer="0.51180555555555596"/>
  <pageSetup paperSize="9" orientation="portrait" verticalDpi="120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A9" sqref="A9"/>
    </sheetView>
  </sheetViews>
  <sheetFormatPr baseColWidth="10" defaultColWidth="9" defaultRowHeight="14" x14ac:dyDescent="0.15"/>
  <cols>
    <col min="1" max="1" width="99.6640625" style="147" customWidth="1"/>
    <col min="2" max="16384" width="9" style="147"/>
  </cols>
  <sheetData>
    <row r="1" spans="1:1" ht="43.5" customHeight="1" x14ac:dyDescent="0.15">
      <c r="A1" s="148" t="s">
        <v>44</v>
      </c>
    </row>
    <row r="2" spans="1:1" ht="25" customHeight="1" x14ac:dyDescent="0.15"/>
    <row r="3" spans="1:1" ht="40" customHeight="1" x14ac:dyDescent="0.15">
      <c r="A3" s="149" t="s">
        <v>45</v>
      </c>
    </row>
    <row r="4" spans="1:1" ht="25" customHeight="1" x14ac:dyDescent="0.15">
      <c r="A4" s="149" t="s">
        <v>46</v>
      </c>
    </row>
    <row r="5" spans="1:1" ht="25" customHeight="1" x14ac:dyDescent="0.15">
      <c r="A5" s="149" t="s">
        <v>47</v>
      </c>
    </row>
    <row r="6" spans="1:1" ht="57" customHeight="1" x14ac:dyDescent="0.15">
      <c r="A6" s="149" t="s">
        <v>48</v>
      </c>
    </row>
    <row r="7" spans="1:1" ht="25" customHeight="1" x14ac:dyDescent="0.15">
      <c r="A7" s="149" t="s">
        <v>49</v>
      </c>
    </row>
    <row r="8" spans="1:1" ht="25" customHeight="1" x14ac:dyDescent="0.15">
      <c r="A8" s="149" t="s">
        <v>50</v>
      </c>
    </row>
    <row r="9" spans="1:1" ht="91.5" customHeight="1" x14ac:dyDescent="0.15">
      <c r="A9" s="150" t="s">
        <v>51</v>
      </c>
    </row>
    <row r="10" spans="1:1" ht="25" customHeight="1" x14ac:dyDescent="0.15">
      <c r="A10" s="149"/>
    </row>
    <row r="11" spans="1:1" ht="35" customHeight="1" x14ac:dyDescent="0.15">
      <c r="A11" s="151"/>
    </row>
    <row r="12" spans="1:1" ht="35" customHeight="1" x14ac:dyDescent="0.15">
      <c r="A12" s="152"/>
    </row>
    <row r="13" spans="1:1" ht="35" customHeight="1" x14ac:dyDescent="0.15"/>
    <row r="14" spans="1:1" ht="35" customHeight="1" x14ac:dyDescent="0.15"/>
  </sheetData>
  <sheetProtection sheet="1" objects="1" scenarios="1"/>
  <phoneticPr fontId="64" type="noConversion"/>
  <pageMargins left="0.78680555555555598" right="0.78680555555555598" top="0.78680555555555598" bottom="0.78680555555555598" header="0" footer="0"/>
  <pageSetup paperSize="9" orientation="portrait"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Zeros="0" tabSelected="1" workbookViewId="0">
      <selection activeCell="E8" sqref="E8"/>
    </sheetView>
  </sheetViews>
  <sheetFormatPr baseColWidth="10" defaultColWidth="8.6640625" defaultRowHeight="14" x14ac:dyDescent="0.15"/>
  <cols>
    <col min="1" max="1" width="8.6640625" style="108" customWidth="1"/>
    <col min="2" max="2" width="32.5" style="109" customWidth="1"/>
    <col min="3" max="3" width="6.6640625" style="110" customWidth="1"/>
    <col min="4" max="4" width="11" style="111" customWidth="1"/>
    <col min="5" max="5" width="12.6640625" style="111" customWidth="1"/>
    <col min="6" max="6" width="12.6640625" style="112" customWidth="1"/>
    <col min="7" max="7" width="11.6640625" style="110" customWidth="1"/>
    <col min="8" max="8" width="15.6640625" style="110" customWidth="1"/>
    <col min="9" max="9" width="11.6640625" style="110" customWidth="1"/>
    <col min="10" max="10" width="9" style="110" customWidth="1"/>
    <col min="11" max="11" width="12.1640625" style="110" customWidth="1"/>
    <col min="12" max="12" width="10.5" style="110" customWidth="1"/>
    <col min="13" max="14" width="9" style="110" customWidth="1"/>
    <col min="15" max="16384" width="8.6640625" style="110"/>
  </cols>
  <sheetData>
    <row r="1" spans="1:12" s="106" customFormat="1" ht="25" customHeight="1" x14ac:dyDescent="0.15">
      <c r="A1" s="198" t="s">
        <v>52</v>
      </c>
      <c r="B1" s="198"/>
      <c r="C1" s="198"/>
      <c r="D1" s="198"/>
      <c r="E1" s="198"/>
      <c r="F1" s="198"/>
    </row>
    <row r="2" spans="1:12" s="106" customFormat="1" ht="25" customHeight="1" x14ac:dyDescent="0.15">
      <c r="A2" s="199" t="s">
        <v>53</v>
      </c>
      <c r="B2" s="199"/>
      <c r="C2" s="199"/>
      <c r="D2" s="199"/>
      <c r="E2" s="199"/>
      <c r="F2" s="199"/>
    </row>
    <row r="3" spans="1:12" s="106" customFormat="1" ht="25" customHeight="1" x14ac:dyDescent="0.15">
      <c r="A3" s="200" t="s">
        <v>54</v>
      </c>
      <c r="B3" s="200"/>
      <c r="C3" s="200"/>
      <c r="D3" s="200"/>
      <c r="E3" s="200"/>
      <c r="F3" s="200"/>
    </row>
    <row r="4" spans="1:12" s="107" customFormat="1" ht="25" customHeight="1" x14ac:dyDescent="0.15">
      <c r="A4" s="201" t="s">
        <v>55</v>
      </c>
      <c r="B4" s="201"/>
      <c r="C4" s="201"/>
      <c r="D4" s="201"/>
      <c r="E4" s="201"/>
      <c r="F4" s="201"/>
    </row>
    <row r="5" spans="1:12" s="106" customFormat="1" ht="27" customHeight="1" x14ac:dyDescent="0.15">
      <c r="A5" s="202" t="s">
        <v>56</v>
      </c>
      <c r="B5" s="203"/>
      <c r="C5" s="203"/>
      <c r="D5" s="203"/>
      <c r="E5" s="203"/>
      <c r="F5" s="204"/>
    </row>
    <row r="6" spans="1:12" s="106" customFormat="1" ht="27" customHeight="1" x14ac:dyDescent="0.15">
      <c r="A6" s="113" t="s">
        <v>57</v>
      </c>
      <c r="B6" s="114" t="s">
        <v>58</v>
      </c>
      <c r="C6" s="114" t="s">
        <v>59</v>
      </c>
      <c r="D6" s="114" t="s">
        <v>60</v>
      </c>
      <c r="E6" s="115" t="s">
        <v>61</v>
      </c>
      <c r="F6" s="116" t="s">
        <v>62</v>
      </c>
    </row>
    <row r="7" spans="1:12" ht="27" customHeight="1" x14ac:dyDescent="0.15">
      <c r="A7" s="117" t="s">
        <v>63</v>
      </c>
      <c r="B7" s="118" t="s">
        <v>64</v>
      </c>
      <c r="C7" s="119"/>
      <c r="D7" s="120"/>
      <c r="E7" s="120"/>
      <c r="F7" s="121"/>
    </row>
    <row r="8" spans="1:12" ht="27" customHeight="1" x14ac:dyDescent="0.15">
      <c r="A8" s="117" t="s">
        <v>65</v>
      </c>
      <c r="B8" s="122" t="s">
        <v>66</v>
      </c>
      <c r="C8" s="119" t="s">
        <v>67</v>
      </c>
      <c r="D8" s="123">
        <v>1</v>
      </c>
      <c r="E8" s="124"/>
      <c r="F8" s="121">
        <f>IF(D8&gt;0,ROUND(E8*D8,0),"")</f>
        <v>0</v>
      </c>
    </row>
    <row r="9" spans="1:12" ht="27" customHeight="1" x14ac:dyDescent="0.15">
      <c r="A9" s="117" t="s">
        <v>68</v>
      </c>
      <c r="B9" s="118" t="s">
        <v>69</v>
      </c>
      <c r="C9" s="119" t="s">
        <v>67</v>
      </c>
      <c r="D9" s="123">
        <v>1</v>
      </c>
      <c r="E9" s="124"/>
      <c r="F9" s="121">
        <f t="shared" ref="F9:F17" si="0">IF(D9&gt;0,ROUND(E9*D9,0),"")</f>
        <v>0</v>
      </c>
    </row>
    <row r="10" spans="1:12" ht="27" customHeight="1" x14ac:dyDescent="0.15">
      <c r="A10" s="117" t="s">
        <v>70</v>
      </c>
      <c r="B10" s="118" t="s">
        <v>71</v>
      </c>
      <c r="C10" s="119" t="s">
        <v>67</v>
      </c>
      <c r="D10" s="123">
        <v>1</v>
      </c>
      <c r="E10" s="125"/>
      <c r="F10" s="121">
        <f t="shared" si="0"/>
        <v>0</v>
      </c>
      <c r="H10" s="126"/>
      <c r="I10" s="142"/>
      <c r="J10" s="143"/>
      <c r="K10" s="144"/>
      <c r="L10" s="145"/>
    </row>
    <row r="11" spans="1:12" ht="27" customHeight="1" x14ac:dyDescent="0.15">
      <c r="A11" s="117" t="s">
        <v>72</v>
      </c>
      <c r="B11" s="122" t="s">
        <v>73</v>
      </c>
      <c r="C11" s="119" t="s">
        <v>67</v>
      </c>
      <c r="D11" s="123">
        <v>1</v>
      </c>
      <c r="E11" s="124"/>
      <c r="F11" s="121">
        <f t="shared" si="0"/>
        <v>0</v>
      </c>
      <c r="H11" s="127"/>
      <c r="L11" s="145"/>
    </row>
    <row r="12" spans="1:12" ht="27" customHeight="1" x14ac:dyDescent="0.15">
      <c r="A12" s="117" t="s">
        <v>74</v>
      </c>
      <c r="B12" s="118" t="s">
        <v>75</v>
      </c>
      <c r="C12" s="119" t="s">
        <v>67</v>
      </c>
      <c r="D12" s="123">
        <v>1</v>
      </c>
      <c r="E12" s="124"/>
      <c r="F12" s="121">
        <f t="shared" si="0"/>
        <v>0</v>
      </c>
      <c r="G12" s="128"/>
    </row>
    <row r="13" spans="1:12" ht="27" customHeight="1" x14ac:dyDescent="0.15">
      <c r="A13" s="117" t="s">
        <v>76</v>
      </c>
      <c r="B13" s="118" t="s">
        <v>77</v>
      </c>
      <c r="C13" s="119" t="s">
        <v>67</v>
      </c>
      <c r="D13" s="123">
        <v>1</v>
      </c>
      <c r="E13" s="129">
        <v>287633.75</v>
      </c>
      <c r="F13" s="121">
        <f t="shared" si="0"/>
        <v>287634</v>
      </c>
      <c r="G13" s="128"/>
      <c r="H13" s="128"/>
    </row>
    <row r="14" spans="1:12" ht="27" customHeight="1" x14ac:dyDescent="0.15">
      <c r="A14" s="117" t="s">
        <v>78</v>
      </c>
      <c r="B14" s="130" t="s">
        <v>79</v>
      </c>
      <c r="C14" s="119" t="s">
        <v>67</v>
      </c>
      <c r="D14" s="123">
        <v>1</v>
      </c>
      <c r="E14" s="129">
        <v>10000</v>
      </c>
      <c r="F14" s="121">
        <f t="shared" si="0"/>
        <v>10000</v>
      </c>
    </row>
    <row r="15" spans="1:12" ht="27" customHeight="1" x14ac:dyDescent="0.15">
      <c r="A15" s="131" t="s">
        <v>80</v>
      </c>
      <c r="B15" s="132" t="s">
        <v>81</v>
      </c>
      <c r="C15" s="133" t="s">
        <v>67</v>
      </c>
      <c r="D15" s="134">
        <v>1</v>
      </c>
      <c r="E15" s="135"/>
      <c r="F15" s="121">
        <f t="shared" si="0"/>
        <v>0</v>
      </c>
    </row>
    <row r="16" spans="1:12" ht="27" customHeight="1" x14ac:dyDescent="0.15">
      <c r="A16" s="131" t="s">
        <v>82</v>
      </c>
      <c r="B16" s="132" t="s">
        <v>83</v>
      </c>
      <c r="C16" s="133" t="s">
        <v>67</v>
      </c>
      <c r="D16" s="134">
        <v>1</v>
      </c>
      <c r="E16" s="135"/>
      <c r="F16" s="121">
        <f t="shared" si="0"/>
        <v>0</v>
      </c>
    </row>
    <row r="17" spans="1:11" ht="27" customHeight="1" x14ac:dyDescent="0.15">
      <c r="A17" s="117" t="s">
        <v>84</v>
      </c>
      <c r="B17" s="118" t="s">
        <v>85</v>
      </c>
      <c r="C17" s="119" t="s">
        <v>67</v>
      </c>
      <c r="D17" s="123">
        <v>1</v>
      </c>
      <c r="E17" s="124"/>
      <c r="F17" s="121">
        <f t="shared" si="0"/>
        <v>0</v>
      </c>
      <c r="H17" s="136"/>
      <c r="I17" s="127"/>
      <c r="K17" s="146"/>
    </row>
    <row r="18" spans="1:11" ht="27" customHeight="1" x14ac:dyDescent="0.15">
      <c r="A18" s="205" t="s">
        <v>86</v>
      </c>
      <c r="B18" s="206"/>
      <c r="C18" s="206"/>
      <c r="D18" s="206"/>
      <c r="E18" s="206"/>
      <c r="F18" s="137">
        <f>SUM(F8:F17)</f>
        <v>297634</v>
      </c>
    </row>
    <row r="19" spans="1:11" ht="25" customHeight="1" x14ac:dyDescent="0.15">
      <c r="A19" s="138"/>
      <c r="B19" s="138"/>
      <c r="C19" s="138"/>
      <c r="D19" s="139"/>
      <c r="E19" s="139"/>
      <c r="F19" s="140"/>
    </row>
    <row r="20" spans="1:11" ht="25" customHeight="1" x14ac:dyDescent="0.15">
      <c r="G20" s="141"/>
    </row>
    <row r="21" spans="1:11" ht="25" customHeight="1" x14ac:dyDescent="0.15"/>
    <row r="22" spans="1:11" ht="25" customHeight="1" x14ac:dyDescent="0.15"/>
    <row r="23" spans="1:11" ht="25" customHeight="1" x14ac:dyDescent="0.15"/>
    <row r="24" spans="1:11" ht="25" customHeight="1" x14ac:dyDescent="0.15"/>
    <row r="25" spans="1:11" ht="25" customHeight="1" x14ac:dyDescent="0.15"/>
    <row r="26" spans="1:11" ht="25" customHeight="1" x14ac:dyDescent="0.15"/>
    <row r="27" spans="1:11" ht="25" customHeight="1" x14ac:dyDescent="0.15"/>
    <row r="28" spans="1:11" ht="25" customHeight="1" x14ac:dyDescent="0.15"/>
    <row r="29" spans="1:11" ht="25" customHeight="1" x14ac:dyDescent="0.15"/>
    <row r="30" spans="1:11" ht="25" customHeight="1" x14ac:dyDescent="0.15"/>
    <row r="31" spans="1:11" ht="25" customHeight="1" x14ac:dyDescent="0.15"/>
    <row r="32" spans="1:11" ht="25" customHeight="1" x14ac:dyDescent="0.15"/>
    <row r="33" ht="25" customHeight="1" x14ac:dyDescent="0.15"/>
    <row r="34" ht="25" customHeight="1" x14ac:dyDescent="0.15"/>
  </sheetData>
  <sheetProtection password="D10D" sheet="1" objects="1" scenarios="1" selectLockedCells="1"/>
  <protectedRanges>
    <protectedRange sqref="E10" name="区域1" securityDescriptor=""/>
  </protectedRanges>
  <mergeCells count="6">
    <mergeCell ref="A18:E18"/>
    <mergeCell ref="A1:F1"/>
    <mergeCell ref="A2:F2"/>
    <mergeCell ref="A3:F3"/>
    <mergeCell ref="A4:F4"/>
    <mergeCell ref="A5:F5"/>
  </mergeCells>
  <phoneticPr fontId="64" type="noConversion"/>
  <printOptions horizontalCentered="1"/>
  <pageMargins left="0.59027777777777801" right="0.59027777777777801" top="0.78680555555555598" bottom="0.78680555555555598" header="0" footer="0"/>
  <pageSetup paperSize="9" orientation="portrait" horizontalDpi="300" verticalDpi="30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C14"/>
  <sheetViews>
    <sheetView showZeros="0" workbookViewId="0">
      <selection activeCell="E6" sqref="E6:E12"/>
    </sheetView>
  </sheetViews>
  <sheetFormatPr baseColWidth="10" defaultColWidth="9" defaultRowHeight="25" customHeight="1" x14ac:dyDescent="0.2"/>
  <cols>
    <col min="1" max="1" width="8.6640625" style="75" customWidth="1"/>
    <col min="2" max="2" width="34.6640625" style="75" customWidth="1"/>
    <col min="3" max="3" width="6.6640625" style="75" customWidth="1"/>
    <col min="4" max="4" width="11.6640625" style="76" customWidth="1"/>
    <col min="5" max="5" width="11.6640625" style="77" customWidth="1"/>
    <col min="6" max="6" width="11.6640625" style="78" customWidth="1"/>
    <col min="7" max="7" width="9" style="79"/>
    <col min="8" max="161" width="9" style="75"/>
    <col min="162" max="183" width="9" style="75" customWidth="1"/>
    <col min="184" max="16384" width="9" style="80"/>
  </cols>
  <sheetData>
    <row r="1" spans="1:185" s="74" customFormat="1" ht="36" customHeight="1" x14ac:dyDescent="0.15">
      <c r="A1" s="207" t="s">
        <v>54</v>
      </c>
      <c r="B1" s="207"/>
      <c r="C1" s="207"/>
      <c r="D1" s="207"/>
      <c r="E1" s="207"/>
      <c r="F1" s="207"/>
      <c r="G1" s="81"/>
    </row>
    <row r="2" spans="1:185" s="75" customFormat="1" ht="29.25" customHeight="1" x14ac:dyDescent="0.2">
      <c r="A2" s="208" t="s">
        <v>55</v>
      </c>
      <c r="B2" s="208"/>
      <c r="C2" s="208"/>
      <c r="D2" s="208"/>
      <c r="E2" s="208"/>
      <c r="F2" s="208"/>
      <c r="G2" s="79"/>
    </row>
    <row r="3" spans="1:185" s="74" customFormat="1" ht="29.25" customHeight="1" x14ac:dyDescent="0.15">
      <c r="A3" s="209" t="s">
        <v>87</v>
      </c>
      <c r="B3" s="210"/>
      <c r="C3" s="210"/>
      <c r="D3" s="210"/>
      <c r="E3" s="210"/>
      <c r="F3" s="211"/>
      <c r="G3" s="81"/>
    </row>
    <row r="4" spans="1:185" s="74" customFormat="1" ht="29.25" customHeight="1" x14ac:dyDescent="0.15">
      <c r="A4" s="82" t="s">
        <v>57</v>
      </c>
      <c r="B4" s="83" t="s">
        <v>58</v>
      </c>
      <c r="C4" s="83" t="s">
        <v>59</v>
      </c>
      <c r="D4" s="84" t="s">
        <v>60</v>
      </c>
      <c r="E4" s="85" t="s">
        <v>61</v>
      </c>
      <c r="F4" s="86" t="s">
        <v>62</v>
      </c>
      <c r="G4" s="81"/>
    </row>
    <row r="5" spans="1:185" s="74" customFormat="1" ht="29.25" customHeight="1" x14ac:dyDescent="0.15">
      <c r="A5" s="87" t="s">
        <v>88</v>
      </c>
      <c r="B5" s="88" t="s">
        <v>89</v>
      </c>
      <c r="C5" s="89"/>
      <c r="D5" s="90"/>
      <c r="E5" s="91"/>
      <c r="F5" s="92"/>
      <c r="G5" s="81"/>
    </row>
    <row r="6" spans="1:185" s="74" customFormat="1" ht="29.25" customHeight="1" x14ac:dyDescent="0.15">
      <c r="A6" s="87" t="s">
        <v>65</v>
      </c>
      <c r="B6" s="88" t="s">
        <v>90</v>
      </c>
      <c r="C6" s="89" t="s">
        <v>91</v>
      </c>
      <c r="D6" s="90">
        <f>596+433+193+747+486</f>
        <v>2455</v>
      </c>
      <c r="E6" s="93"/>
      <c r="F6" s="94">
        <f t="shared" ref="F6:F12" si="0">IF(D6&gt;0,ROUND(E6*D6,0),"")</f>
        <v>0</v>
      </c>
      <c r="G6" s="81"/>
    </row>
    <row r="7" spans="1:185" s="74" customFormat="1" ht="29.25" customHeight="1" x14ac:dyDescent="0.15">
      <c r="A7" s="87" t="s">
        <v>68</v>
      </c>
      <c r="B7" s="88" t="s">
        <v>92</v>
      </c>
      <c r="C7" s="89" t="s">
        <v>91</v>
      </c>
      <c r="D7" s="90">
        <v>80</v>
      </c>
      <c r="E7" s="95"/>
      <c r="F7" s="94">
        <f t="shared" si="0"/>
        <v>0</v>
      </c>
      <c r="G7" s="81"/>
    </row>
    <row r="8" spans="1:185" s="74" customFormat="1" ht="29.25" customHeight="1" x14ac:dyDescent="0.15">
      <c r="A8" s="87" t="s">
        <v>70</v>
      </c>
      <c r="B8" s="88" t="s">
        <v>93</v>
      </c>
      <c r="C8" s="89" t="s">
        <v>91</v>
      </c>
      <c r="D8" s="90">
        <f>354+117+307+203+520+14</f>
        <v>1515</v>
      </c>
      <c r="E8" s="93"/>
      <c r="F8" s="94">
        <f t="shared" si="0"/>
        <v>0</v>
      </c>
      <c r="G8" s="81"/>
    </row>
    <row r="9" spans="1:185" s="74" customFormat="1" ht="36" customHeight="1" x14ac:dyDescent="0.15">
      <c r="A9" s="87" t="s">
        <v>94</v>
      </c>
      <c r="B9" s="96" t="s">
        <v>95</v>
      </c>
      <c r="C9" s="89" t="s">
        <v>96</v>
      </c>
      <c r="D9" s="97">
        <f>ROUND((20.16+15.82+2.47*0.58*6+2.47*0.53*4+1.24+0.17)*(D8/4)+(22.61+0.61+0.15+11.32+20.28)*((D6+D7)/4),2)</f>
        <v>54237.57</v>
      </c>
      <c r="E9" s="95"/>
      <c r="F9" s="94">
        <f t="shared" si="0"/>
        <v>0</v>
      </c>
      <c r="G9" s="81"/>
    </row>
    <row r="10" spans="1:185" s="74" customFormat="1" ht="29.25" customHeight="1" x14ac:dyDescent="0.15">
      <c r="A10" s="98" t="s">
        <v>97</v>
      </c>
      <c r="B10" s="99" t="s">
        <v>98</v>
      </c>
      <c r="C10" s="89" t="s">
        <v>91</v>
      </c>
      <c r="D10" s="100">
        <f>ROUND(614*4+20*4,2)</f>
        <v>2536</v>
      </c>
      <c r="E10" s="101"/>
      <c r="F10" s="94">
        <f t="shared" si="0"/>
        <v>0</v>
      </c>
      <c r="G10" s="81"/>
    </row>
    <row r="11" spans="1:185" s="74" customFormat="1" ht="29.25" customHeight="1" x14ac:dyDescent="0.15">
      <c r="A11" s="98" t="s">
        <v>99</v>
      </c>
      <c r="B11" s="99" t="s">
        <v>100</v>
      </c>
      <c r="C11" s="89" t="s">
        <v>101</v>
      </c>
      <c r="D11" s="100">
        <f>ROUND((0.8*0.35*(D6+D7)),2)</f>
        <v>709.8</v>
      </c>
      <c r="E11" s="101"/>
      <c r="F11" s="94">
        <f t="shared" si="0"/>
        <v>0</v>
      </c>
      <c r="G11" s="81"/>
    </row>
    <row r="12" spans="1:185" s="74" customFormat="1" ht="29.25" customHeight="1" x14ac:dyDescent="0.15">
      <c r="A12" s="98" t="s">
        <v>102</v>
      </c>
      <c r="B12" s="102" t="s">
        <v>103</v>
      </c>
      <c r="C12" s="89" t="s">
        <v>96</v>
      </c>
      <c r="D12" s="100">
        <f>ROUND((22.12+6.9)*(D6+D7)+(614+20)*(88.56+27.72+5.68),2)</f>
        <v>150888.34</v>
      </c>
      <c r="E12" s="101"/>
      <c r="F12" s="94">
        <f t="shared" si="0"/>
        <v>0</v>
      </c>
      <c r="G12" s="81"/>
    </row>
    <row r="13" spans="1:185" s="74" customFormat="1" ht="29.25" customHeight="1" x14ac:dyDescent="0.15">
      <c r="A13" s="212" t="s">
        <v>104</v>
      </c>
      <c r="B13" s="213"/>
      <c r="C13" s="213"/>
      <c r="D13" s="213"/>
      <c r="E13" s="213"/>
      <c r="F13" s="103">
        <f>SUM(F5:F12)</f>
        <v>0</v>
      </c>
      <c r="G13" s="81"/>
    </row>
    <row r="14" spans="1:185" s="75" customFormat="1" ht="25" customHeight="1" x14ac:dyDescent="0.2">
      <c r="A14" s="104"/>
      <c r="B14" s="104"/>
      <c r="C14" s="104"/>
      <c r="D14" s="105"/>
      <c r="E14" s="77"/>
      <c r="F14" s="78"/>
      <c r="G14" s="81"/>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c r="DV14" s="74"/>
      <c r="DW14" s="74"/>
      <c r="DX14" s="74"/>
      <c r="DY14" s="74"/>
      <c r="DZ14" s="74"/>
      <c r="EA14" s="74"/>
      <c r="EB14" s="74"/>
      <c r="EC14" s="74"/>
      <c r="ED14" s="74"/>
      <c r="EE14" s="74"/>
      <c r="EF14" s="74"/>
      <c r="EG14" s="74"/>
      <c r="EH14" s="74"/>
      <c r="EI14" s="74"/>
      <c r="EJ14" s="74"/>
      <c r="EK14" s="74"/>
      <c r="EL14" s="74"/>
      <c r="GB14" s="80"/>
      <c r="GC14" s="80"/>
    </row>
  </sheetData>
  <sheetProtection password="D10D" sheet="1" objects="1" scenarios="1" selectLockedCells="1"/>
  <mergeCells count="4">
    <mergeCell ref="A1:F1"/>
    <mergeCell ref="A2:F2"/>
    <mergeCell ref="A3:F3"/>
    <mergeCell ref="A13:E13"/>
  </mergeCells>
  <phoneticPr fontId="64" type="noConversion"/>
  <printOptions horizontalCentered="1"/>
  <pageMargins left="0.59027777777777801" right="0.59027777777777801" top="0.78680555555555598" bottom="0.78680555555555598" header="0" footer="0"/>
  <pageSetup paperSize="9" orientation="portrait" verticalDpi="12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Zeros="0" workbookViewId="0">
      <selection activeCell="E11" sqref="E11"/>
    </sheetView>
  </sheetViews>
  <sheetFormatPr baseColWidth="10" defaultColWidth="8.6640625" defaultRowHeight="14" x14ac:dyDescent="0.15"/>
  <cols>
    <col min="1" max="1" width="9.83203125" style="62" customWidth="1"/>
    <col min="2" max="2" width="20.83203125" style="62" customWidth="1"/>
    <col min="3" max="5" width="10.6640625" style="62" customWidth="1"/>
    <col min="6" max="6" width="14.6640625" style="63" customWidth="1"/>
    <col min="7" max="32" width="9" style="62" customWidth="1"/>
    <col min="33" max="256" width="8.6640625" style="62"/>
    <col min="257" max="257" width="9.83203125" style="62" customWidth="1"/>
    <col min="258" max="258" width="20.83203125" style="62" customWidth="1"/>
    <col min="259" max="261" width="10.6640625" style="62" customWidth="1"/>
    <col min="262" max="262" width="14.6640625" style="62" customWidth="1"/>
    <col min="263" max="288" width="9" style="62" customWidth="1"/>
    <col min="289" max="512" width="8.6640625" style="62"/>
    <col min="513" max="513" width="9.83203125" style="62" customWidth="1"/>
    <col min="514" max="514" width="20.83203125" style="62" customWidth="1"/>
    <col min="515" max="517" width="10.6640625" style="62" customWidth="1"/>
    <col min="518" max="518" width="14.6640625" style="62" customWidth="1"/>
    <col min="519" max="544" width="9" style="62" customWidth="1"/>
    <col min="545" max="768" width="8.6640625" style="62"/>
    <col min="769" max="769" width="9.83203125" style="62" customWidth="1"/>
    <col min="770" max="770" width="20.83203125" style="62" customWidth="1"/>
    <col min="771" max="773" width="10.6640625" style="62" customWidth="1"/>
    <col min="774" max="774" width="14.6640625" style="62" customWidth="1"/>
    <col min="775" max="800" width="9" style="62" customWidth="1"/>
    <col min="801" max="1024" width="8.6640625" style="62"/>
    <col min="1025" max="1025" width="9.83203125" style="62" customWidth="1"/>
    <col min="1026" max="1026" width="20.83203125" style="62" customWidth="1"/>
    <col min="1027" max="1029" width="10.6640625" style="62" customWidth="1"/>
    <col min="1030" max="1030" width="14.6640625" style="62" customWidth="1"/>
    <col min="1031" max="1056" width="9" style="62" customWidth="1"/>
    <col min="1057" max="1280" width="8.6640625" style="62"/>
    <col min="1281" max="1281" width="9.83203125" style="62" customWidth="1"/>
    <col min="1282" max="1282" width="20.83203125" style="62" customWidth="1"/>
    <col min="1283" max="1285" width="10.6640625" style="62" customWidth="1"/>
    <col min="1286" max="1286" width="14.6640625" style="62" customWidth="1"/>
    <col min="1287" max="1312" width="9" style="62" customWidth="1"/>
    <col min="1313" max="1536" width="8.6640625" style="62"/>
    <col min="1537" max="1537" width="9.83203125" style="62" customWidth="1"/>
    <col min="1538" max="1538" width="20.83203125" style="62" customWidth="1"/>
    <col min="1539" max="1541" width="10.6640625" style="62" customWidth="1"/>
    <col min="1542" max="1542" width="14.6640625" style="62" customWidth="1"/>
    <col min="1543" max="1568" width="9" style="62" customWidth="1"/>
    <col min="1569" max="1792" width="8.6640625" style="62"/>
    <col min="1793" max="1793" width="9.83203125" style="62" customWidth="1"/>
    <col min="1794" max="1794" width="20.83203125" style="62" customWidth="1"/>
    <col min="1795" max="1797" width="10.6640625" style="62" customWidth="1"/>
    <col min="1798" max="1798" width="14.6640625" style="62" customWidth="1"/>
    <col min="1799" max="1824" width="9" style="62" customWidth="1"/>
    <col min="1825" max="2048" width="8.6640625" style="62"/>
    <col min="2049" max="2049" width="9.83203125" style="62" customWidth="1"/>
    <col min="2050" max="2050" width="20.83203125" style="62" customWidth="1"/>
    <col min="2051" max="2053" width="10.6640625" style="62" customWidth="1"/>
    <col min="2054" max="2054" width="14.6640625" style="62" customWidth="1"/>
    <col min="2055" max="2080" width="9" style="62" customWidth="1"/>
    <col min="2081" max="2304" width="8.6640625" style="62"/>
    <col min="2305" max="2305" width="9.83203125" style="62" customWidth="1"/>
    <col min="2306" max="2306" width="20.83203125" style="62" customWidth="1"/>
    <col min="2307" max="2309" width="10.6640625" style="62" customWidth="1"/>
    <col min="2310" max="2310" width="14.6640625" style="62" customWidth="1"/>
    <col min="2311" max="2336" width="9" style="62" customWidth="1"/>
    <col min="2337" max="2560" width="8.6640625" style="62"/>
    <col min="2561" max="2561" width="9.83203125" style="62" customWidth="1"/>
    <col min="2562" max="2562" width="20.83203125" style="62" customWidth="1"/>
    <col min="2563" max="2565" width="10.6640625" style="62" customWidth="1"/>
    <col min="2566" max="2566" width="14.6640625" style="62" customWidth="1"/>
    <col min="2567" max="2592" width="9" style="62" customWidth="1"/>
    <col min="2593" max="2816" width="8.6640625" style="62"/>
    <col min="2817" max="2817" width="9.83203125" style="62" customWidth="1"/>
    <col min="2818" max="2818" width="20.83203125" style="62" customWidth="1"/>
    <col min="2819" max="2821" width="10.6640625" style="62" customWidth="1"/>
    <col min="2822" max="2822" width="14.6640625" style="62" customWidth="1"/>
    <col min="2823" max="2848" width="9" style="62" customWidth="1"/>
    <col min="2849" max="3072" width="8.6640625" style="62"/>
    <col min="3073" max="3073" width="9.83203125" style="62" customWidth="1"/>
    <col min="3074" max="3074" width="20.83203125" style="62" customWidth="1"/>
    <col min="3075" max="3077" width="10.6640625" style="62" customWidth="1"/>
    <col min="3078" max="3078" width="14.6640625" style="62" customWidth="1"/>
    <col min="3079" max="3104" width="9" style="62" customWidth="1"/>
    <col min="3105" max="3328" width="8.6640625" style="62"/>
    <col min="3329" max="3329" width="9.83203125" style="62" customWidth="1"/>
    <col min="3330" max="3330" width="20.83203125" style="62" customWidth="1"/>
    <col min="3331" max="3333" width="10.6640625" style="62" customWidth="1"/>
    <col min="3334" max="3334" width="14.6640625" style="62" customWidth="1"/>
    <col min="3335" max="3360" width="9" style="62" customWidth="1"/>
    <col min="3361" max="3584" width="8.6640625" style="62"/>
    <col min="3585" max="3585" width="9.83203125" style="62" customWidth="1"/>
    <col min="3586" max="3586" width="20.83203125" style="62" customWidth="1"/>
    <col min="3587" max="3589" width="10.6640625" style="62" customWidth="1"/>
    <col min="3590" max="3590" width="14.6640625" style="62" customWidth="1"/>
    <col min="3591" max="3616" width="9" style="62" customWidth="1"/>
    <col min="3617" max="3840" width="8.6640625" style="62"/>
    <col min="3841" max="3841" width="9.83203125" style="62" customWidth="1"/>
    <col min="3842" max="3842" width="20.83203125" style="62" customWidth="1"/>
    <col min="3843" max="3845" width="10.6640625" style="62" customWidth="1"/>
    <col min="3846" max="3846" width="14.6640625" style="62" customWidth="1"/>
    <col min="3847" max="3872" width="9" style="62" customWidth="1"/>
    <col min="3873" max="4096" width="8.6640625" style="62"/>
    <col min="4097" max="4097" width="9.83203125" style="62" customWidth="1"/>
    <col min="4098" max="4098" width="20.83203125" style="62" customWidth="1"/>
    <col min="4099" max="4101" width="10.6640625" style="62" customWidth="1"/>
    <col min="4102" max="4102" width="14.6640625" style="62" customWidth="1"/>
    <col min="4103" max="4128" width="9" style="62" customWidth="1"/>
    <col min="4129" max="4352" width="8.6640625" style="62"/>
    <col min="4353" max="4353" width="9.83203125" style="62" customWidth="1"/>
    <col min="4354" max="4354" width="20.83203125" style="62" customWidth="1"/>
    <col min="4355" max="4357" width="10.6640625" style="62" customWidth="1"/>
    <col min="4358" max="4358" width="14.6640625" style="62" customWidth="1"/>
    <col min="4359" max="4384" width="9" style="62" customWidth="1"/>
    <col min="4385" max="4608" width="8.6640625" style="62"/>
    <col min="4609" max="4609" width="9.83203125" style="62" customWidth="1"/>
    <col min="4610" max="4610" width="20.83203125" style="62" customWidth="1"/>
    <col min="4611" max="4613" width="10.6640625" style="62" customWidth="1"/>
    <col min="4614" max="4614" width="14.6640625" style="62" customWidth="1"/>
    <col min="4615" max="4640" width="9" style="62" customWidth="1"/>
    <col min="4641" max="4864" width="8.6640625" style="62"/>
    <col min="4865" max="4865" width="9.83203125" style="62" customWidth="1"/>
    <col min="4866" max="4866" width="20.83203125" style="62" customWidth="1"/>
    <col min="4867" max="4869" width="10.6640625" style="62" customWidth="1"/>
    <col min="4870" max="4870" width="14.6640625" style="62" customWidth="1"/>
    <col min="4871" max="4896" width="9" style="62" customWidth="1"/>
    <col min="4897" max="5120" width="8.6640625" style="62"/>
    <col min="5121" max="5121" width="9.83203125" style="62" customWidth="1"/>
    <col min="5122" max="5122" width="20.83203125" style="62" customWidth="1"/>
    <col min="5123" max="5125" width="10.6640625" style="62" customWidth="1"/>
    <col min="5126" max="5126" width="14.6640625" style="62" customWidth="1"/>
    <col min="5127" max="5152" width="9" style="62" customWidth="1"/>
    <col min="5153" max="5376" width="8.6640625" style="62"/>
    <col min="5377" max="5377" width="9.83203125" style="62" customWidth="1"/>
    <col min="5378" max="5378" width="20.83203125" style="62" customWidth="1"/>
    <col min="5379" max="5381" width="10.6640625" style="62" customWidth="1"/>
    <col min="5382" max="5382" width="14.6640625" style="62" customWidth="1"/>
    <col min="5383" max="5408" width="9" style="62" customWidth="1"/>
    <col min="5409" max="5632" width="8.6640625" style="62"/>
    <col min="5633" max="5633" width="9.83203125" style="62" customWidth="1"/>
    <col min="5634" max="5634" width="20.83203125" style="62" customWidth="1"/>
    <col min="5635" max="5637" width="10.6640625" style="62" customWidth="1"/>
    <col min="5638" max="5638" width="14.6640625" style="62" customWidth="1"/>
    <col min="5639" max="5664" width="9" style="62" customWidth="1"/>
    <col min="5665" max="5888" width="8.6640625" style="62"/>
    <col min="5889" max="5889" width="9.83203125" style="62" customWidth="1"/>
    <col min="5890" max="5890" width="20.83203125" style="62" customWidth="1"/>
    <col min="5891" max="5893" width="10.6640625" style="62" customWidth="1"/>
    <col min="5894" max="5894" width="14.6640625" style="62" customWidth="1"/>
    <col min="5895" max="5920" width="9" style="62" customWidth="1"/>
    <col min="5921" max="6144" width="8.6640625" style="62"/>
    <col min="6145" max="6145" width="9.83203125" style="62" customWidth="1"/>
    <col min="6146" max="6146" width="20.83203125" style="62" customWidth="1"/>
    <col min="6147" max="6149" width="10.6640625" style="62" customWidth="1"/>
    <col min="6150" max="6150" width="14.6640625" style="62" customWidth="1"/>
    <col min="6151" max="6176" width="9" style="62" customWidth="1"/>
    <col min="6177" max="6400" width="8.6640625" style="62"/>
    <col min="6401" max="6401" width="9.83203125" style="62" customWidth="1"/>
    <col min="6402" max="6402" width="20.83203125" style="62" customWidth="1"/>
    <col min="6403" max="6405" width="10.6640625" style="62" customWidth="1"/>
    <col min="6406" max="6406" width="14.6640625" style="62" customWidth="1"/>
    <col min="6407" max="6432" width="9" style="62" customWidth="1"/>
    <col min="6433" max="6656" width="8.6640625" style="62"/>
    <col min="6657" max="6657" width="9.83203125" style="62" customWidth="1"/>
    <col min="6658" max="6658" width="20.83203125" style="62" customWidth="1"/>
    <col min="6659" max="6661" width="10.6640625" style="62" customWidth="1"/>
    <col min="6662" max="6662" width="14.6640625" style="62" customWidth="1"/>
    <col min="6663" max="6688" width="9" style="62" customWidth="1"/>
    <col min="6689" max="6912" width="8.6640625" style="62"/>
    <col min="6913" max="6913" width="9.83203125" style="62" customWidth="1"/>
    <col min="6914" max="6914" width="20.83203125" style="62" customWidth="1"/>
    <col min="6915" max="6917" width="10.6640625" style="62" customWidth="1"/>
    <col min="6918" max="6918" width="14.6640625" style="62" customWidth="1"/>
    <col min="6919" max="6944" width="9" style="62" customWidth="1"/>
    <col min="6945" max="7168" width="8.6640625" style="62"/>
    <col min="7169" max="7169" width="9.83203125" style="62" customWidth="1"/>
    <col min="7170" max="7170" width="20.83203125" style="62" customWidth="1"/>
    <col min="7171" max="7173" width="10.6640625" style="62" customWidth="1"/>
    <col min="7174" max="7174" width="14.6640625" style="62" customWidth="1"/>
    <col min="7175" max="7200" width="9" style="62" customWidth="1"/>
    <col min="7201" max="7424" width="8.6640625" style="62"/>
    <col min="7425" max="7425" width="9.83203125" style="62" customWidth="1"/>
    <col min="7426" max="7426" width="20.83203125" style="62" customWidth="1"/>
    <col min="7427" max="7429" width="10.6640625" style="62" customWidth="1"/>
    <col min="7430" max="7430" width="14.6640625" style="62" customWidth="1"/>
    <col min="7431" max="7456" width="9" style="62" customWidth="1"/>
    <col min="7457" max="7680" width="8.6640625" style="62"/>
    <col min="7681" max="7681" width="9.83203125" style="62" customWidth="1"/>
    <col min="7682" max="7682" width="20.83203125" style="62" customWidth="1"/>
    <col min="7683" max="7685" width="10.6640625" style="62" customWidth="1"/>
    <col min="7686" max="7686" width="14.6640625" style="62" customWidth="1"/>
    <col min="7687" max="7712" width="9" style="62" customWidth="1"/>
    <col min="7713" max="7936" width="8.6640625" style="62"/>
    <col min="7937" max="7937" width="9.83203125" style="62" customWidth="1"/>
    <col min="7938" max="7938" width="20.83203125" style="62" customWidth="1"/>
    <col min="7939" max="7941" width="10.6640625" style="62" customWidth="1"/>
    <col min="7942" max="7942" width="14.6640625" style="62" customWidth="1"/>
    <col min="7943" max="7968" width="9" style="62" customWidth="1"/>
    <col min="7969" max="8192" width="8.6640625" style="62"/>
    <col min="8193" max="8193" width="9.83203125" style="62" customWidth="1"/>
    <col min="8194" max="8194" width="20.83203125" style="62" customWidth="1"/>
    <col min="8195" max="8197" width="10.6640625" style="62" customWidth="1"/>
    <col min="8198" max="8198" width="14.6640625" style="62" customWidth="1"/>
    <col min="8199" max="8224" width="9" style="62" customWidth="1"/>
    <col min="8225" max="8448" width="8.6640625" style="62"/>
    <col min="8449" max="8449" width="9.83203125" style="62" customWidth="1"/>
    <col min="8450" max="8450" width="20.83203125" style="62" customWidth="1"/>
    <col min="8451" max="8453" width="10.6640625" style="62" customWidth="1"/>
    <col min="8454" max="8454" width="14.6640625" style="62" customWidth="1"/>
    <col min="8455" max="8480" width="9" style="62" customWidth="1"/>
    <col min="8481" max="8704" width="8.6640625" style="62"/>
    <col min="8705" max="8705" width="9.83203125" style="62" customWidth="1"/>
    <col min="8706" max="8706" width="20.83203125" style="62" customWidth="1"/>
    <col min="8707" max="8709" width="10.6640625" style="62" customWidth="1"/>
    <col min="8710" max="8710" width="14.6640625" style="62" customWidth="1"/>
    <col min="8711" max="8736" width="9" style="62" customWidth="1"/>
    <col min="8737" max="8960" width="8.6640625" style="62"/>
    <col min="8961" max="8961" width="9.83203125" style="62" customWidth="1"/>
    <col min="8962" max="8962" width="20.83203125" style="62" customWidth="1"/>
    <col min="8963" max="8965" width="10.6640625" style="62" customWidth="1"/>
    <col min="8966" max="8966" width="14.6640625" style="62" customWidth="1"/>
    <col min="8967" max="8992" width="9" style="62" customWidth="1"/>
    <col min="8993" max="9216" width="8.6640625" style="62"/>
    <col min="9217" max="9217" width="9.83203125" style="62" customWidth="1"/>
    <col min="9218" max="9218" width="20.83203125" style="62" customWidth="1"/>
    <col min="9219" max="9221" width="10.6640625" style="62" customWidth="1"/>
    <col min="9222" max="9222" width="14.6640625" style="62" customWidth="1"/>
    <col min="9223" max="9248" width="9" style="62" customWidth="1"/>
    <col min="9249" max="9472" width="8.6640625" style="62"/>
    <col min="9473" max="9473" width="9.83203125" style="62" customWidth="1"/>
    <col min="9474" max="9474" width="20.83203125" style="62" customWidth="1"/>
    <col min="9475" max="9477" width="10.6640625" style="62" customWidth="1"/>
    <col min="9478" max="9478" width="14.6640625" style="62" customWidth="1"/>
    <col min="9479" max="9504" width="9" style="62" customWidth="1"/>
    <col min="9505" max="9728" width="8.6640625" style="62"/>
    <col min="9729" max="9729" width="9.83203125" style="62" customWidth="1"/>
    <col min="9730" max="9730" width="20.83203125" style="62" customWidth="1"/>
    <col min="9731" max="9733" width="10.6640625" style="62" customWidth="1"/>
    <col min="9734" max="9734" width="14.6640625" style="62" customWidth="1"/>
    <col min="9735" max="9760" width="9" style="62" customWidth="1"/>
    <col min="9761" max="9984" width="8.6640625" style="62"/>
    <col min="9985" max="9985" width="9.83203125" style="62" customWidth="1"/>
    <col min="9986" max="9986" width="20.83203125" style="62" customWidth="1"/>
    <col min="9987" max="9989" width="10.6640625" style="62" customWidth="1"/>
    <col min="9990" max="9990" width="14.6640625" style="62" customWidth="1"/>
    <col min="9991" max="10016" width="9" style="62" customWidth="1"/>
    <col min="10017" max="10240" width="8.6640625" style="62"/>
    <col min="10241" max="10241" width="9.83203125" style="62" customWidth="1"/>
    <col min="10242" max="10242" width="20.83203125" style="62" customWidth="1"/>
    <col min="10243" max="10245" width="10.6640625" style="62" customWidth="1"/>
    <col min="10246" max="10246" width="14.6640625" style="62" customWidth="1"/>
    <col min="10247" max="10272" width="9" style="62" customWidth="1"/>
    <col min="10273" max="10496" width="8.6640625" style="62"/>
    <col min="10497" max="10497" width="9.83203125" style="62" customWidth="1"/>
    <col min="10498" max="10498" width="20.83203125" style="62" customWidth="1"/>
    <col min="10499" max="10501" width="10.6640625" style="62" customWidth="1"/>
    <col min="10502" max="10502" width="14.6640625" style="62" customWidth="1"/>
    <col min="10503" max="10528" width="9" style="62" customWidth="1"/>
    <col min="10529" max="10752" width="8.6640625" style="62"/>
    <col min="10753" max="10753" width="9.83203125" style="62" customWidth="1"/>
    <col min="10754" max="10754" width="20.83203125" style="62" customWidth="1"/>
    <col min="10755" max="10757" width="10.6640625" style="62" customWidth="1"/>
    <col min="10758" max="10758" width="14.6640625" style="62" customWidth="1"/>
    <col min="10759" max="10784" width="9" style="62" customWidth="1"/>
    <col min="10785" max="11008" width="8.6640625" style="62"/>
    <col min="11009" max="11009" width="9.83203125" style="62" customWidth="1"/>
    <col min="11010" max="11010" width="20.83203125" style="62" customWidth="1"/>
    <col min="11011" max="11013" width="10.6640625" style="62" customWidth="1"/>
    <col min="11014" max="11014" width="14.6640625" style="62" customWidth="1"/>
    <col min="11015" max="11040" width="9" style="62" customWidth="1"/>
    <col min="11041" max="11264" width="8.6640625" style="62"/>
    <col min="11265" max="11265" width="9.83203125" style="62" customWidth="1"/>
    <col min="11266" max="11266" width="20.83203125" style="62" customWidth="1"/>
    <col min="11267" max="11269" width="10.6640625" style="62" customWidth="1"/>
    <col min="11270" max="11270" width="14.6640625" style="62" customWidth="1"/>
    <col min="11271" max="11296" width="9" style="62" customWidth="1"/>
    <col min="11297" max="11520" width="8.6640625" style="62"/>
    <col min="11521" max="11521" width="9.83203125" style="62" customWidth="1"/>
    <col min="11522" max="11522" width="20.83203125" style="62" customWidth="1"/>
    <col min="11523" max="11525" width="10.6640625" style="62" customWidth="1"/>
    <col min="11526" max="11526" width="14.6640625" style="62" customWidth="1"/>
    <col min="11527" max="11552" width="9" style="62" customWidth="1"/>
    <col min="11553" max="11776" width="8.6640625" style="62"/>
    <col min="11777" max="11777" width="9.83203125" style="62" customWidth="1"/>
    <col min="11778" max="11778" width="20.83203125" style="62" customWidth="1"/>
    <col min="11779" max="11781" width="10.6640625" style="62" customWidth="1"/>
    <col min="11782" max="11782" width="14.6640625" style="62" customWidth="1"/>
    <col min="11783" max="11808" width="9" style="62" customWidth="1"/>
    <col min="11809" max="12032" width="8.6640625" style="62"/>
    <col min="12033" max="12033" width="9.83203125" style="62" customWidth="1"/>
    <col min="12034" max="12034" width="20.83203125" style="62" customWidth="1"/>
    <col min="12035" max="12037" width="10.6640625" style="62" customWidth="1"/>
    <col min="12038" max="12038" width="14.6640625" style="62" customWidth="1"/>
    <col min="12039" max="12064" width="9" style="62" customWidth="1"/>
    <col min="12065" max="12288" width="8.6640625" style="62"/>
    <col min="12289" max="12289" width="9.83203125" style="62" customWidth="1"/>
    <col min="12290" max="12290" width="20.83203125" style="62" customWidth="1"/>
    <col min="12291" max="12293" width="10.6640625" style="62" customWidth="1"/>
    <col min="12294" max="12294" width="14.6640625" style="62" customWidth="1"/>
    <col min="12295" max="12320" width="9" style="62" customWidth="1"/>
    <col min="12321" max="12544" width="8.6640625" style="62"/>
    <col min="12545" max="12545" width="9.83203125" style="62" customWidth="1"/>
    <col min="12546" max="12546" width="20.83203125" style="62" customWidth="1"/>
    <col min="12547" max="12549" width="10.6640625" style="62" customWidth="1"/>
    <col min="12550" max="12550" width="14.6640625" style="62" customWidth="1"/>
    <col min="12551" max="12576" width="9" style="62" customWidth="1"/>
    <col min="12577" max="12800" width="8.6640625" style="62"/>
    <col min="12801" max="12801" width="9.83203125" style="62" customWidth="1"/>
    <col min="12802" max="12802" width="20.83203125" style="62" customWidth="1"/>
    <col min="12803" max="12805" width="10.6640625" style="62" customWidth="1"/>
    <col min="12806" max="12806" width="14.6640625" style="62" customWidth="1"/>
    <col min="12807" max="12832" width="9" style="62" customWidth="1"/>
    <col min="12833" max="13056" width="8.6640625" style="62"/>
    <col min="13057" max="13057" width="9.83203125" style="62" customWidth="1"/>
    <col min="13058" max="13058" width="20.83203125" style="62" customWidth="1"/>
    <col min="13059" max="13061" width="10.6640625" style="62" customWidth="1"/>
    <col min="13062" max="13062" width="14.6640625" style="62" customWidth="1"/>
    <col min="13063" max="13088" width="9" style="62" customWidth="1"/>
    <col min="13089" max="13312" width="8.6640625" style="62"/>
    <col min="13313" max="13313" width="9.83203125" style="62" customWidth="1"/>
    <col min="13314" max="13314" width="20.83203125" style="62" customWidth="1"/>
    <col min="13315" max="13317" width="10.6640625" style="62" customWidth="1"/>
    <col min="13318" max="13318" width="14.6640625" style="62" customWidth="1"/>
    <col min="13319" max="13344" width="9" style="62" customWidth="1"/>
    <col min="13345" max="13568" width="8.6640625" style="62"/>
    <col min="13569" max="13569" width="9.83203125" style="62" customWidth="1"/>
    <col min="13570" max="13570" width="20.83203125" style="62" customWidth="1"/>
    <col min="13571" max="13573" width="10.6640625" style="62" customWidth="1"/>
    <col min="13574" max="13574" width="14.6640625" style="62" customWidth="1"/>
    <col min="13575" max="13600" width="9" style="62" customWidth="1"/>
    <col min="13601" max="13824" width="8.6640625" style="62"/>
    <col min="13825" max="13825" width="9.83203125" style="62" customWidth="1"/>
    <col min="13826" max="13826" width="20.83203125" style="62" customWidth="1"/>
    <col min="13827" max="13829" width="10.6640625" style="62" customWidth="1"/>
    <col min="13830" max="13830" width="14.6640625" style="62" customWidth="1"/>
    <col min="13831" max="13856" width="9" style="62" customWidth="1"/>
    <col min="13857" max="14080" width="8.6640625" style="62"/>
    <col min="14081" max="14081" width="9.83203125" style="62" customWidth="1"/>
    <col min="14082" max="14082" width="20.83203125" style="62" customWidth="1"/>
    <col min="14083" max="14085" width="10.6640625" style="62" customWidth="1"/>
    <col min="14086" max="14086" width="14.6640625" style="62" customWidth="1"/>
    <col min="14087" max="14112" width="9" style="62" customWidth="1"/>
    <col min="14113" max="14336" width="8.6640625" style="62"/>
    <col min="14337" max="14337" width="9.83203125" style="62" customWidth="1"/>
    <col min="14338" max="14338" width="20.83203125" style="62" customWidth="1"/>
    <col min="14339" max="14341" width="10.6640625" style="62" customWidth="1"/>
    <col min="14342" max="14342" width="14.6640625" style="62" customWidth="1"/>
    <col min="14343" max="14368" width="9" style="62" customWidth="1"/>
    <col min="14369" max="14592" width="8.6640625" style="62"/>
    <col min="14593" max="14593" width="9.83203125" style="62" customWidth="1"/>
    <col min="14594" max="14594" width="20.83203125" style="62" customWidth="1"/>
    <col min="14595" max="14597" width="10.6640625" style="62" customWidth="1"/>
    <col min="14598" max="14598" width="14.6640625" style="62" customWidth="1"/>
    <col min="14599" max="14624" width="9" style="62" customWidth="1"/>
    <col min="14625" max="14848" width="8.6640625" style="62"/>
    <col min="14849" max="14849" width="9.83203125" style="62" customWidth="1"/>
    <col min="14850" max="14850" width="20.83203125" style="62" customWidth="1"/>
    <col min="14851" max="14853" width="10.6640625" style="62" customWidth="1"/>
    <col min="14854" max="14854" width="14.6640625" style="62" customWidth="1"/>
    <col min="14855" max="14880" width="9" style="62" customWidth="1"/>
    <col min="14881" max="15104" width="8.6640625" style="62"/>
    <col min="15105" max="15105" width="9.83203125" style="62" customWidth="1"/>
    <col min="15106" max="15106" width="20.83203125" style="62" customWidth="1"/>
    <col min="15107" max="15109" width="10.6640625" style="62" customWidth="1"/>
    <col min="15110" max="15110" width="14.6640625" style="62" customWidth="1"/>
    <col min="15111" max="15136" width="9" style="62" customWidth="1"/>
    <col min="15137" max="15360" width="8.6640625" style="62"/>
    <col min="15361" max="15361" width="9.83203125" style="62" customWidth="1"/>
    <col min="15362" max="15362" width="20.83203125" style="62" customWidth="1"/>
    <col min="15363" max="15365" width="10.6640625" style="62" customWidth="1"/>
    <col min="15366" max="15366" width="14.6640625" style="62" customWidth="1"/>
    <col min="15367" max="15392" width="9" style="62" customWidth="1"/>
    <col min="15393" max="15616" width="8.6640625" style="62"/>
    <col min="15617" max="15617" width="9.83203125" style="62" customWidth="1"/>
    <col min="15618" max="15618" width="20.83203125" style="62" customWidth="1"/>
    <col min="15619" max="15621" width="10.6640625" style="62" customWidth="1"/>
    <col min="15622" max="15622" width="14.6640625" style="62" customWidth="1"/>
    <col min="15623" max="15648" width="9" style="62" customWidth="1"/>
    <col min="15649" max="15872" width="8.6640625" style="62"/>
    <col min="15873" max="15873" width="9.83203125" style="62" customWidth="1"/>
    <col min="15874" max="15874" width="20.83203125" style="62" customWidth="1"/>
    <col min="15875" max="15877" width="10.6640625" style="62" customWidth="1"/>
    <col min="15878" max="15878" width="14.6640625" style="62" customWidth="1"/>
    <col min="15879" max="15904" width="9" style="62" customWidth="1"/>
    <col min="15905" max="16128" width="8.6640625" style="62"/>
    <col min="16129" max="16129" width="9.83203125" style="62" customWidth="1"/>
    <col min="16130" max="16130" width="20.83203125" style="62" customWidth="1"/>
    <col min="16131" max="16133" width="10.6640625" style="62" customWidth="1"/>
    <col min="16134" max="16134" width="14.6640625" style="62" customWidth="1"/>
    <col min="16135" max="16160" width="9" style="62" customWidth="1"/>
    <col min="16161" max="16384" width="8.6640625" style="62"/>
  </cols>
  <sheetData>
    <row r="1" spans="1:6" ht="25" customHeight="1" x14ac:dyDescent="0.15">
      <c r="A1" s="214" t="s">
        <v>105</v>
      </c>
      <c r="B1" s="214"/>
      <c r="C1" s="214"/>
      <c r="D1" s="214"/>
      <c r="E1" s="64"/>
      <c r="F1" s="65"/>
    </row>
    <row r="2" spans="1:6" ht="29.25" customHeight="1" x14ac:dyDescent="0.15">
      <c r="A2" s="215" t="s">
        <v>106</v>
      </c>
      <c r="B2" s="215"/>
      <c r="C2" s="215"/>
      <c r="D2" s="215"/>
      <c r="E2" s="215"/>
      <c r="F2" s="215"/>
    </row>
    <row r="3" spans="1:6" s="61" customFormat="1" ht="29.25" customHeight="1" x14ac:dyDescent="0.15">
      <c r="A3" s="215" t="s">
        <v>107</v>
      </c>
      <c r="B3" s="215"/>
      <c r="C3" s="215"/>
      <c r="D3" s="215"/>
      <c r="E3" s="215"/>
      <c r="F3" s="215"/>
    </row>
    <row r="4" spans="1:6" s="61" customFormat="1" ht="29.25" customHeight="1" x14ac:dyDescent="0.15">
      <c r="A4" s="215" t="s">
        <v>108</v>
      </c>
      <c r="B4" s="215"/>
      <c r="C4" s="215"/>
      <c r="D4" s="215"/>
      <c r="E4" s="66"/>
      <c r="F4" s="67"/>
    </row>
    <row r="5" spans="1:6" ht="30" customHeight="1" x14ac:dyDescent="0.15">
      <c r="A5" s="68" t="s">
        <v>109</v>
      </c>
      <c r="B5" s="216" t="s">
        <v>110</v>
      </c>
      <c r="C5" s="216"/>
      <c r="D5" s="216"/>
      <c r="E5" s="216"/>
      <c r="F5" s="69" t="s">
        <v>111</v>
      </c>
    </row>
    <row r="6" spans="1:6" ht="30" customHeight="1" x14ac:dyDescent="0.15">
      <c r="A6" s="70">
        <v>1</v>
      </c>
      <c r="B6" s="217" t="s">
        <v>79</v>
      </c>
      <c r="C6" s="218"/>
      <c r="D6" s="218"/>
      <c r="E6" s="218"/>
      <c r="F6" s="71">
        <f>'100章'!F14</f>
        <v>10000</v>
      </c>
    </row>
    <row r="7" spans="1:6" ht="30" customHeight="1" x14ac:dyDescent="0.15">
      <c r="A7" s="219" t="s">
        <v>112</v>
      </c>
      <c r="B7" s="220"/>
      <c r="C7" s="220"/>
      <c r="D7" s="220"/>
      <c r="E7" s="220"/>
      <c r="F7" s="72">
        <f>SUM(F6:F6)</f>
        <v>10000</v>
      </c>
    </row>
    <row r="8" spans="1:6" ht="16" x14ac:dyDescent="0.15">
      <c r="A8" s="73"/>
    </row>
  </sheetData>
  <sheetProtection password="D10D" sheet="1" objects="1" scenarios="1"/>
  <mergeCells count="7">
    <mergeCell ref="B6:E6"/>
    <mergeCell ref="A7:E7"/>
    <mergeCell ref="A1:D1"/>
    <mergeCell ref="A2:F2"/>
    <mergeCell ref="A3:F3"/>
    <mergeCell ref="A4:D4"/>
    <mergeCell ref="B5:E5"/>
  </mergeCells>
  <phoneticPr fontId="64" type="noConversion"/>
  <printOptions horizontalCentered="1"/>
  <pageMargins left="0.70763888888888904" right="0.70763888888888904" top="0.78680555555555598" bottom="0.78680555555555598" header="0.31388888888888899" footer="0.31388888888888899"/>
  <pageSetup paperSize="9" orientation="portrait"/>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Zeros="0" workbookViewId="0">
      <selection activeCell="B12" sqref="B12"/>
    </sheetView>
  </sheetViews>
  <sheetFormatPr baseColWidth="10" defaultColWidth="8.83203125" defaultRowHeight="25" customHeight="1" x14ac:dyDescent="0.15"/>
  <cols>
    <col min="1" max="1" width="8.83203125" style="37"/>
    <col min="2" max="2" width="24.1640625" style="37" customWidth="1"/>
    <col min="3" max="3" width="7.6640625" style="37" customWidth="1"/>
    <col min="4" max="4" width="11" style="37" customWidth="1"/>
    <col min="5" max="5" width="11.6640625" style="37" customWidth="1"/>
    <col min="6" max="6" width="13.83203125" style="38" customWidth="1"/>
    <col min="7" max="256" width="8.83203125" style="37"/>
    <col min="257" max="257" width="24.1640625" style="37" customWidth="1"/>
    <col min="258" max="258" width="7.6640625" style="37" customWidth="1"/>
    <col min="259" max="259" width="11" style="37" customWidth="1"/>
    <col min="260" max="260" width="11.6640625" style="37" customWidth="1"/>
    <col min="261" max="261" width="13.83203125" style="37" customWidth="1"/>
    <col min="262" max="512" width="8.83203125" style="37"/>
    <col min="513" max="513" width="24.1640625" style="37" customWidth="1"/>
    <col min="514" max="514" width="7.6640625" style="37" customWidth="1"/>
    <col min="515" max="515" width="11" style="37" customWidth="1"/>
    <col min="516" max="516" width="11.6640625" style="37" customWidth="1"/>
    <col min="517" max="517" width="13.83203125" style="37" customWidth="1"/>
    <col min="518" max="768" width="8.83203125" style="37"/>
    <col min="769" max="769" width="24.1640625" style="37" customWidth="1"/>
    <col min="770" max="770" width="7.6640625" style="37" customWidth="1"/>
    <col min="771" max="771" width="11" style="37" customWidth="1"/>
    <col min="772" max="772" width="11.6640625" style="37" customWidth="1"/>
    <col min="773" max="773" width="13.83203125" style="37" customWidth="1"/>
    <col min="774" max="1024" width="8.83203125" style="37"/>
    <col min="1025" max="1025" width="24.1640625" style="37" customWidth="1"/>
    <col min="1026" max="1026" width="7.6640625" style="37" customWidth="1"/>
    <col min="1027" max="1027" width="11" style="37" customWidth="1"/>
    <col min="1028" max="1028" width="11.6640625" style="37" customWidth="1"/>
    <col min="1029" max="1029" width="13.83203125" style="37" customWidth="1"/>
    <col min="1030" max="1280" width="8.83203125" style="37"/>
    <col min="1281" max="1281" width="24.1640625" style="37" customWidth="1"/>
    <col min="1282" max="1282" width="7.6640625" style="37" customWidth="1"/>
    <col min="1283" max="1283" width="11" style="37" customWidth="1"/>
    <col min="1284" max="1284" width="11.6640625" style="37" customWidth="1"/>
    <col min="1285" max="1285" width="13.83203125" style="37" customWidth="1"/>
    <col min="1286" max="1536" width="8.83203125" style="37"/>
    <col min="1537" max="1537" width="24.1640625" style="37" customWidth="1"/>
    <col min="1538" max="1538" width="7.6640625" style="37" customWidth="1"/>
    <col min="1539" max="1539" width="11" style="37" customWidth="1"/>
    <col min="1540" max="1540" width="11.6640625" style="37" customWidth="1"/>
    <col min="1541" max="1541" width="13.83203125" style="37" customWidth="1"/>
    <col min="1542" max="1792" width="8.83203125" style="37"/>
    <col min="1793" max="1793" width="24.1640625" style="37" customWidth="1"/>
    <col min="1794" max="1794" width="7.6640625" style="37" customWidth="1"/>
    <col min="1795" max="1795" width="11" style="37" customWidth="1"/>
    <col min="1796" max="1796" width="11.6640625" style="37" customWidth="1"/>
    <col min="1797" max="1797" width="13.83203125" style="37" customWidth="1"/>
    <col min="1798" max="2048" width="8.83203125" style="37"/>
    <col min="2049" max="2049" width="24.1640625" style="37" customWidth="1"/>
    <col min="2050" max="2050" width="7.6640625" style="37" customWidth="1"/>
    <col min="2051" max="2051" width="11" style="37" customWidth="1"/>
    <col min="2052" max="2052" width="11.6640625" style="37" customWidth="1"/>
    <col min="2053" max="2053" width="13.83203125" style="37" customWidth="1"/>
    <col min="2054" max="2304" width="8.83203125" style="37"/>
    <col min="2305" max="2305" width="24.1640625" style="37" customWidth="1"/>
    <col min="2306" max="2306" width="7.6640625" style="37" customWidth="1"/>
    <col min="2307" max="2307" width="11" style="37" customWidth="1"/>
    <col min="2308" max="2308" width="11.6640625" style="37" customWidth="1"/>
    <col min="2309" max="2309" width="13.83203125" style="37" customWidth="1"/>
    <col min="2310" max="2560" width="8.83203125" style="37"/>
    <col min="2561" max="2561" width="24.1640625" style="37" customWidth="1"/>
    <col min="2562" max="2562" width="7.6640625" style="37" customWidth="1"/>
    <col min="2563" max="2563" width="11" style="37" customWidth="1"/>
    <col min="2564" max="2564" width="11.6640625" style="37" customWidth="1"/>
    <col min="2565" max="2565" width="13.83203125" style="37" customWidth="1"/>
    <col min="2566" max="2816" width="8.83203125" style="37"/>
    <col min="2817" max="2817" width="24.1640625" style="37" customWidth="1"/>
    <col min="2818" max="2818" width="7.6640625" style="37" customWidth="1"/>
    <col min="2819" max="2819" width="11" style="37" customWidth="1"/>
    <col min="2820" max="2820" width="11.6640625" style="37" customWidth="1"/>
    <col min="2821" max="2821" width="13.83203125" style="37" customWidth="1"/>
    <col min="2822" max="3072" width="8.83203125" style="37"/>
    <col min="3073" max="3073" width="24.1640625" style="37" customWidth="1"/>
    <col min="3074" max="3074" width="7.6640625" style="37" customWidth="1"/>
    <col min="3075" max="3075" width="11" style="37" customWidth="1"/>
    <col min="3076" max="3076" width="11.6640625" style="37" customWidth="1"/>
    <col min="3077" max="3077" width="13.83203125" style="37" customWidth="1"/>
    <col min="3078" max="3328" width="8.83203125" style="37"/>
    <col min="3329" max="3329" width="24.1640625" style="37" customWidth="1"/>
    <col min="3330" max="3330" width="7.6640625" style="37" customWidth="1"/>
    <col min="3331" max="3331" width="11" style="37" customWidth="1"/>
    <col min="3332" max="3332" width="11.6640625" style="37" customWidth="1"/>
    <col min="3333" max="3333" width="13.83203125" style="37" customWidth="1"/>
    <col min="3334" max="3584" width="8.83203125" style="37"/>
    <col min="3585" max="3585" width="24.1640625" style="37" customWidth="1"/>
    <col min="3586" max="3586" width="7.6640625" style="37" customWidth="1"/>
    <col min="3587" max="3587" width="11" style="37" customWidth="1"/>
    <col min="3588" max="3588" width="11.6640625" style="37" customWidth="1"/>
    <col min="3589" max="3589" width="13.83203125" style="37" customWidth="1"/>
    <col min="3590" max="3840" width="8.83203125" style="37"/>
    <col min="3841" max="3841" width="24.1640625" style="37" customWidth="1"/>
    <col min="3842" max="3842" width="7.6640625" style="37" customWidth="1"/>
    <col min="3843" max="3843" width="11" style="37" customWidth="1"/>
    <col min="3844" max="3844" width="11.6640625" style="37" customWidth="1"/>
    <col min="3845" max="3845" width="13.83203125" style="37" customWidth="1"/>
    <col min="3846" max="4096" width="8.83203125" style="37"/>
    <col min="4097" max="4097" width="24.1640625" style="37" customWidth="1"/>
    <col min="4098" max="4098" width="7.6640625" style="37" customWidth="1"/>
    <col min="4099" max="4099" width="11" style="37" customWidth="1"/>
    <col min="4100" max="4100" width="11.6640625" style="37" customWidth="1"/>
    <col min="4101" max="4101" width="13.83203125" style="37" customWidth="1"/>
    <col min="4102" max="4352" width="8.83203125" style="37"/>
    <col min="4353" max="4353" width="24.1640625" style="37" customWidth="1"/>
    <col min="4354" max="4354" width="7.6640625" style="37" customWidth="1"/>
    <col min="4355" max="4355" width="11" style="37" customWidth="1"/>
    <col min="4356" max="4356" width="11.6640625" style="37" customWidth="1"/>
    <col min="4357" max="4357" width="13.83203125" style="37" customWidth="1"/>
    <col min="4358" max="4608" width="8.83203125" style="37"/>
    <col min="4609" max="4609" width="24.1640625" style="37" customWidth="1"/>
    <col min="4610" max="4610" width="7.6640625" style="37" customWidth="1"/>
    <col min="4611" max="4611" width="11" style="37" customWidth="1"/>
    <col min="4612" max="4612" width="11.6640625" style="37" customWidth="1"/>
    <col min="4613" max="4613" width="13.83203125" style="37" customWidth="1"/>
    <col min="4614" max="4864" width="8.83203125" style="37"/>
    <col min="4865" max="4865" width="24.1640625" style="37" customWidth="1"/>
    <col min="4866" max="4866" width="7.6640625" style="37" customWidth="1"/>
    <col min="4867" max="4867" width="11" style="37" customWidth="1"/>
    <col min="4868" max="4868" width="11.6640625" style="37" customWidth="1"/>
    <col min="4869" max="4869" width="13.83203125" style="37" customWidth="1"/>
    <col min="4870" max="5120" width="8.83203125" style="37"/>
    <col min="5121" max="5121" width="24.1640625" style="37" customWidth="1"/>
    <col min="5122" max="5122" width="7.6640625" style="37" customWidth="1"/>
    <col min="5123" max="5123" width="11" style="37" customWidth="1"/>
    <col min="5124" max="5124" width="11.6640625" style="37" customWidth="1"/>
    <col min="5125" max="5125" width="13.83203125" style="37" customWidth="1"/>
    <col min="5126" max="5376" width="8.83203125" style="37"/>
    <col min="5377" max="5377" width="24.1640625" style="37" customWidth="1"/>
    <col min="5378" max="5378" width="7.6640625" style="37" customWidth="1"/>
    <col min="5379" max="5379" width="11" style="37" customWidth="1"/>
    <col min="5380" max="5380" width="11.6640625" style="37" customWidth="1"/>
    <col min="5381" max="5381" width="13.83203125" style="37" customWidth="1"/>
    <col min="5382" max="5632" width="8.83203125" style="37"/>
    <col min="5633" max="5633" width="24.1640625" style="37" customWidth="1"/>
    <col min="5634" max="5634" width="7.6640625" style="37" customWidth="1"/>
    <col min="5635" max="5635" width="11" style="37" customWidth="1"/>
    <col min="5636" max="5636" width="11.6640625" style="37" customWidth="1"/>
    <col min="5637" max="5637" width="13.83203125" style="37" customWidth="1"/>
    <col min="5638" max="5888" width="8.83203125" style="37"/>
    <col min="5889" max="5889" width="24.1640625" style="37" customWidth="1"/>
    <col min="5890" max="5890" width="7.6640625" style="37" customWidth="1"/>
    <col min="5891" max="5891" width="11" style="37" customWidth="1"/>
    <col min="5892" max="5892" width="11.6640625" style="37" customWidth="1"/>
    <col min="5893" max="5893" width="13.83203125" style="37" customWidth="1"/>
    <col min="5894" max="6144" width="8.83203125" style="37"/>
    <col min="6145" max="6145" width="24.1640625" style="37" customWidth="1"/>
    <col min="6146" max="6146" width="7.6640625" style="37" customWidth="1"/>
    <col min="6147" max="6147" width="11" style="37" customWidth="1"/>
    <col min="6148" max="6148" width="11.6640625" style="37" customWidth="1"/>
    <col min="6149" max="6149" width="13.83203125" style="37" customWidth="1"/>
    <col min="6150" max="6400" width="8.83203125" style="37"/>
    <col min="6401" max="6401" width="24.1640625" style="37" customWidth="1"/>
    <col min="6402" max="6402" width="7.6640625" style="37" customWidth="1"/>
    <col min="6403" max="6403" width="11" style="37" customWidth="1"/>
    <col min="6404" max="6404" width="11.6640625" style="37" customWidth="1"/>
    <col min="6405" max="6405" width="13.83203125" style="37" customWidth="1"/>
    <col min="6406" max="6656" width="8.83203125" style="37"/>
    <col min="6657" max="6657" width="24.1640625" style="37" customWidth="1"/>
    <col min="6658" max="6658" width="7.6640625" style="37" customWidth="1"/>
    <col min="6659" max="6659" width="11" style="37" customWidth="1"/>
    <col min="6660" max="6660" width="11.6640625" style="37" customWidth="1"/>
    <col min="6661" max="6661" width="13.83203125" style="37" customWidth="1"/>
    <col min="6662" max="6912" width="8.83203125" style="37"/>
    <col min="6913" max="6913" width="24.1640625" style="37" customWidth="1"/>
    <col min="6914" max="6914" width="7.6640625" style="37" customWidth="1"/>
    <col min="6915" max="6915" width="11" style="37" customWidth="1"/>
    <col min="6916" max="6916" width="11.6640625" style="37" customWidth="1"/>
    <col min="6917" max="6917" width="13.83203125" style="37" customWidth="1"/>
    <col min="6918" max="7168" width="8.83203125" style="37"/>
    <col min="7169" max="7169" width="24.1640625" style="37" customWidth="1"/>
    <col min="7170" max="7170" width="7.6640625" style="37" customWidth="1"/>
    <col min="7171" max="7171" width="11" style="37" customWidth="1"/>
    <col min="7172" max="7172" width="11.6640625" style="37" customWidth="1"/>
    <col min="7173" max="7173" width="13.83203125" style="37" customWidth="1"/>
    <col min="7174" max="7424" width="8.83203125" style="37"/>
    <col min="7425" max="7425" width="24.1640625" style="37" customWidth="1"/>
    <col min="7426" max="7426" width="7.6640625" style="37" customWidth="1"/>
    <col min="7427" max="7427" width="11" style="37" customWidth="1"/>
    <col min="7428" max="7428" width="11.6640625" style="37" customWidth="1"/>
    <col min="7429" max="7429" width="13.83203125" style="37" customWidth="1"/>
    <col min="7430" max="7680" width="8.83203125" style="37"/>
    <col min="7681" max="7681" width="24.1640625" style="37" customWidth="1"/>
    <col min="7682" max="7682" width="7.6640625" style="37" customWidth="1"/>
    <col min="7683" max="7683" width="11" style="37" customWidth="1"/>
    <col min="7684" max="7684" width="11.6640625" style="37" customWidth="1"/>
    <col min="7685" max="7685" width="13.83203125" style="37" customWidth="1"/>
    <col min="7686" max="7936" width="8.83203125" style="37"/>
    <col min="7937" max="7937" width="24.1640625" style="37" customWidth="1"/>
    <col min="7938" max="7938" width="7.6640625" style="37" customWidth="1"/>
    <col min="7939" max="7939" width="11" style="37" customWidth="1"/>
    <col min="7940" max="7940" width="11.6640625" style="37" customWidth="1"/>
    <col min="7941" max="7941" width="13.83203125" style="37" customWidth="1"/>
    <col min="7942" max="8192" width="8.83203125" style="37"/>
    <col min="8193" max="8193" width="24.1640625" style="37" customWidth="1"/>
    <col min="8194" max="8194" width="7.6640625" style="37" customWidth="1"/>
    <col min="8195" max="8195" width="11" style="37" customWidth="1"/>
    <col min="8196" max="8196" width="11.6640625" style="37" customWidth="1"/>
    <col min="8197" max="8197" width="13.83203125" style="37" customWidth="1"/>
    <col min="8198" max="8448" width="8.83203125" style="37"/>
    <col min="8449" max="8449" width="24.1640625" style="37" customWidth="1"/>
    <col min="8450" max="8450" width="7.6640625" style="37" customWidth="1"/>
    <col min="8451" max="8451" width="11" style="37" customWidth="1"/>
    <col min="8452" max="8452" width="11.6640625" style="37" customWidth="1"/>
    <col min="8453" max="8453" width="13.83203125" style="37" customWidth="1"/>
    <col min="8454" max="8704" width="8.83203125" style="37"/>
    <col min="8705" max="8705" width="24.1640625" style="37" customWidth="1"/>
    <col min="8706" max="8706" width="7.6640625" style="37" customWidth="1"/>
    <col min="8707" max="8707" width="11" style="37" customWidth="1"/>
    <col min="8708" max="8708" width="11.6640625" style="37" customWidth="1"/>
    <col min="8709" max="8709" width="13.83203125" style="37" customWidth="1"/>
    <col min="8710" max="8960" width="8.83203125" style="37"/>
    <col min="8961" max="8961" width="24.1640625" style="37" customWidth="1"/>
    <col min="8962" max="8962" width="7.6640625" style="37" customWidth="1"/>
    <col min="8963" max="8963" width="11" style="37" customWidth="1"/>
    <col min="8964" max="8964" width="11.6640625" style="37" customWidth="1"/>
    <col min="8965" max="8965" width="13.83203125" style="37" customWidth="1"/>
    <col min="8966" max="9216" width="8.83203125" style="37"/>
    <col min="9217" max="9217" width="24.1640625" style="37" customWidth="1"/>
    <col min="9218" max="9218" width="7.6640625" style="37" customWidth="1"/>
    <col min="9219" max="9219" width="11" style="37" customWidth="1"/>
    <col min="9220" max="9220" width="11.6640625" style="37" customWidth="1"/>
    <col min="9221" max="9221" width="13.83203125" style="37" customWidth="1"/>
    <col min="9222" max="9472" width="8.83203125" style="37"/>
    <col min="9473" max="9473" width="24.1640625" style="37" customWidth="1"/>
    <col min="9474" max="9474" width="7.6640625" style="37" customWidth="1"/>
    <col min="9475" max="9475" width="11" style="37" customWidth="1"/>
    <col min="9476" max="9476" width="11.6640625" style="37" customWidth="1"/>
    <col min="9477" max="9477" width="13.83203125" style="37" customWidth="1"/>
    <col min="9478" max="9728" width="8.83203125" style="37"/>
    <col min="9729" max="9729" width="24.1640625" style="37" customWidth="1"/>
    <col min="9730" max="9730" width="7.6640625" style="37" customWidth="1"/>
    <col min="9731" max="9731" width="11" style="37" customWidth="1"/>
    <col min="9732" max="9732" width="11.6640625" style="37" customWidth="1"/>
    <col min="9733" max="9733" width="13.83203125" style="37" customWidth="1"/>
    <col min="9734" max="9984" width="8.83203125" style="37"/>
    <col min="9985" max="9985" width="24.1640625" style="37" customWidth="1"/>
    <col min="9986" max="9986" width="7.6640625" style="37" customWidth="1"/>
    <col min="9987" max="9987" width="11" style="37" customWidth="1"/>
    <col min="9988" max="9988" width="11.6640625" style="37" customWidth="1"/>
    <col min="9989" max="9989" width="13.83203125" style="37" customWidth="1"/>
    <col min="9990" max="10240" width="8.83203125" style="37"/>
    <col min="10241" max="10241" width="24.1640625" style="37" customWidth="1"/>
    <col min="10242" max="10242" width="7.6640625" style="37" customWidth="1"/>
    <col min="10243" max="10243" width="11" style="37" customWidth="1"/>
    <col min="10244" max="10244" width="11.6640625" style="37" customWidth="1"/>
    <col min="10245" max="10245" width="13.83203125" style="37" customWidth="1"/>
    <col min="10246" max="10496" width="8.83203125" style="37"/>
    <col min="10497" max="10497" width="24.1640625" style="37" customWidth="1"/>
    <col min="10498" max="10498" width="7.6640625" style="37" customWidth="1"/>
    <col min="10499" max="10499" width="11" style="37" customWidth="1"/>
    <col min="10500" max="10500" width="11.6640625" style="37" customWidth="1"/>
    <col min="10501" max="10501" width="13.83203125" style="37" customWidth="1"/>
    <col min="10502" max="10752" width="8.83203125" style="37"/>
    <col min="10753" max="10753" width="24.1640625" style="37" customWidth="1"/>
    <col min="10754" max="10754" width="7.6640625" style="37" customWidth="1"/>
    <col min="10755" max="10755" width="11" style="37" customWidth="1"/>
    <col min="10756" max="10756" width="11.6640625" style="37" customWidth="1"/>
    <col min="10757" max="10757" width="13.83203125" style="37" customWidth="1"/>
    <col min="10758" max="11008" width="8.83203125" style="37"/>
    <col min="11009" max="11009" width="24.1640625" style="37" customWidth="1"/>
    <col min="11010" max="11010" width="7.6640625" style="37" customWidth="1"/>
    <col min="11011" max="11011" width="11" style="37" customWidth="1"/>
    <col min="11012" max="11012" width="11.6640625" style="37" customWidth="1"/>
    <col min="11013" max="11013" width="13.83203125" style="37" customWidth="1"/>
    <col min="11014" max="11264" width="8.83203125" style="37"/>
    <col min="11265" max="11265" width="24.1640625" style="37" customWidth="1"/>
    <col min="11266" max="11266" width="7.6640625" style="37" customWidth="1"/>
    <col min="11267" max="11267" width="11" style="37" customWidth="1"/>
    <col min="11268" max="11268" width="11.6640625" style="37" customWidth="1"/>
    <col min="11269" max="11269" width="13.83203125" style="37" customWidth="1"/>
    <col min="11270" max="11520" width="8.83203125" style="37"/>
    <col min="11521" max="11521" width="24.1640625" style="37" customWidth="1"/>
    <col min="11522" max="11522" width="7.6640625" style="37" customWidth="1"/>
    <col min="11523" max="11523" width="11" style="37" customWidth="1"/>
    <col min="11524" max="11524" width="11.6640625" style="37" customWidth="1"/>
    <col min="11525" max="11525" width="13.83203125" style="37" customWidth="1"/>
    <col min="11526" max="11776" width="8.83203125" style="37"/>
    <col min="11777" max="11777" width="24.1640625" style="37" customWidth="1"/>
    <col min="11778" max="11778" width="7.6640625" style="37" customWidth="1"/>
    <col min="11779" max="11779" width="11" style="37" customWidth="1"/>
    <col min="11780" max="11780" width="11.6640625" style="37" customWidth="1"/>
    <col min="11781" max="11781" width="13.83203125" style="37" customWidth="1"/>
    <col min="11782" max="12032" width="8.83203125" style="37"/>
    <col min="12033" max="12033" width="24.1640625" style="37" customWidth="1"/>
    <col min="12034" max="12034" width="7.6640625" style="37" customWidth="1"/>
    <col min="12035" max="12035" width="11" style="37" customWidth="1"/>
    <col min="12036" max="12036" width="11.6640625" style="37" customWidth="1"/>
    <col min="12037" max="12037" width="13.83203125" style="37" customWidth="1"/>
    <col min="12038" max="12288" width="8.83203125" style="37"/>
    <col min="12289" max="12289" width="24.1640625" style="37" customWidth="1"/>
    <col min="12290" max="12290" width="7.6640625" style="37" customWidth="1"/>
    <col min="12291" max="12291" width="11" style="37" customWidth="1"/>
    <col min="12292" max="12292" width="11.6640625" style="37" customWidth="1"/>
    <col min="12293" max="12293" width="13.83203125" style="37" customWidth="1"/>
    <col min="12294" max="12544" width="8.83203125" style="37"/>
    <col min="12545" max="12545" width="24.1640625" style="37" customWidth="1"/>
    <col min="12546" max="12546" width="7.6640625" style="37" customWidth="1"/>
    <col min="12547" max="12547" width="11" style="37" customWidth="1"/>
    <col min="12548" max="12548" width="11.6640625" style="37" customWidth="1"/>
    <col min="12549" max="12549" width="13.83203125" style="37" customWidth="1"/>
    <col min="12550" max="12800" width="8.83203125" style="37"/>
    <col min="12801" max="12801" width="24.1640625" style="37" customWidth="1"/>
    <col min="12802" max="12802" width="7.6640625" style="37" customWidth="1"/>
    <col min="12803" max="12803" width="11" style="37" customWidth="1"/>
    <col min="12804" max="12804" width="11.6640625" style="37" customWidth="1"/>
    <col min="12805" max="12805" width="13.83203125" style="37" customWidth="1"/>
    <col min="12806" max="13056" width="8.83203125" style="37"/>
    <col min="13057" max="13057" width="24.1640625" style="37" customWidth="1"/>
    <col min="13058" max="13058" width="7.6640625" style="37" customWidth="1"/>
    <col min="13059" max="13059" width="11" style="37" customWidth="1"/>
    <col min="13060" max="13060" width="11.6640625" style="37" customWidth="1"/>
    <col min="13061" max="13061" width="13.83203125" style="37" customWidth="1"/>
    <col min="13062" max="13312" width="8.83203125" style="37"/>
    <col min="13313" max="13313" width="24.1640625" style="37" customWidth="1"/>
    <col min="13314" max="13314" width="7.6640625" style="37" customWidth="1"/>
    <col min="13315" max="13315" width="11" style="37" customWidth="1"/>
    <col min="13316" max="13316" width="11.6640625" style="37" customWidth="1"/>
    <col min="13317" max="13317" width="13.83203125" style="37" customWidth="1"/>
    <col min="13318" max="13568" width="8.83203125" style="37"/>
    <col min="13569" max="13569" width="24.1640625" style="37" customWidth="1"/>
    <col min="13570" max="13570" width="7.6640625" style="37" customWidth="1"/>
    <col min="13571" max="13571" width="11" style="37" customWidth="1"/>
    <col min="13572" max="13572" width="11.6640625" style="37" customWidth="1"/>
    <col min="13573" max="13573" width="13.83203125" style="37" customWidth="1"/>
    <col min="13574" max="13824" width="8.83203125" style="37"/>
    <col min="13825" max="13825" width="24.1640625" style="37" customWidth="1"/>
    <col min="13826" max="13826" width="7.6640625" style="37" customWidth="1"/>
    <col min="13827" max="13827" width="11" style="37" customWidth="1"/>
    <col min="13828" max="13828" width="11.6640625" style="37" customWidth="1"/>
    <col min="13829" max="13829" width="13.83203125" style="37" customWidth="1"/>
    <col min="13830" max="14080" width="8.83203125" style="37"/>
    <col min="14081" max="14081" width="24.1640625" style="37" customWidth="1"/>
    <col min="14082" max="14082" width="7.6640625" style="37" customWidth="1"/>
    <col min="14083" max="14083" width="11" style="37" customWidth="1"/>
    <col min="14084" max="14084" width="11.6640625" style="37" customWidth="1"/>
    <col min="14085" max="14085" width="13.83203125" style="37" customWidth="1"/>
    <col min="14086" max="14336" width="8.83203125" style="37"/>
    <col min="14337" max="14337" width="24.1640625" style="37" customWidth="1"/>
    <col min="14338" max="14338" width="7.6640625" style="37" customWidth="1"/>
    <col min="14339" max="14339" width="11" style="37" customWidth="1"/>
    <col min="14340" max="14340" width="11.6640625" style="37" customWidth="1"/>
    <col min="14341" max="14341" width="13.83203125" style="37" customWidth="1"/>
    <col min="14342" max="14592" width="8.83203125" style="37"/>
    <col min="14593" max="14593" width="24.1640625" style="37" customWidth="1"/>
    <col min="14594" max="14594" width="7.6640625" style="37" customWidth="1"/>
    <col min="14595" max="14595" width="11" style="37" customWidth="1"/>
    <col min="14596" max="14596" width="11.6640625" style="37" customWidth="1"/>
    <col min="14597" max="14597" width="13.83203125" style="37" customWidth="1"/>
    <col min="14598" max="14848" width="8.83203125" style="37"/>
    <col min="14849" max="14849" width="24.1640625" style="37" customWidth="1"/>
    <col min="14850" max="14850" width="7.6640625" style="37" customWidth="1"/>
    <col min="14851" max="14851" width="11" style="37" customWidth="1"/>
    <col min="14852" max="14852" width="11.6640625" style="37" customWidth="1"/>
    <col min="14853" max="14853" width="13.83203125" style="37" customWidth="1"/>
    <col min="14854" max="15104" width="8.83203125" style="37"/>
    <col min="15105" max="15105" width="24.1640625" style="37" customWidth="1"/>
    <col min="15106" max="15106" width="7.6640625" style="37" customWidth="1"/>
    <col min="15107" max="15107" width="11" style="37" customWidth="1"/>
    <col min="15108" max="15108" width="11.6640625" style="37" customWidth="1"/>
    <col min="15109" max="15109" width="13.83203125" style="37" customWidth="1"/>
    <col min="15110" max="15360" width="8.83203125" style="37"/>
    <col min="15361" max="15361" width="24.1640625" style="37" customWidth="1"/>
    <col min="15362" max="15362" width="7.6640625" style="37" customWidth="1"/>
    <col min="15363" max="15363" width="11" style="37" customWidth="1"/>
    <col min="15364" max="15364" width="11.6640625" style="37" customWidth="1"/>
    <col min="15365" max="15365" width="13.83203125" style="37" customWidth="1"/>
    <col min="15366" max="15616" width="8.83203125" style="37"/>
    <col min="15617" max="15617" width="24.1640625" style="37" customWidth="1"/>
    <col min="15618" max="15618" width="7.6640625" style="37" customWidth="1"/>
    <col min="15619" max="15619" width="11" style="37" customWidth="1"/>
    <col min="15620" max="15620" width="11.6640625" style="37" customWidth="1"/>
    <col min="15621" max="15621" width="13.83203125" style="37" customWidth="1"/>
    <col min="15622" max="15872" width="8.83203125" style="37"/>
    <col min="15873" max="15873" width="24.1640625" style="37" customWidth="1"/>
    <col min="15874" max="15874" width="7.6640625" style="37" customWidth="1"/>
    <col min="15875" max="15875" width="11" style="37" customWidth="1"/>
    <col min="15876" max="15876" width="11.6640625" style="37" customWidth="1"/>
    <col min="15877" max="15877" width="13.83203125" style="37" customWidth="1"/>
    <col min="15878" max="16128" width="8.83203125" style="37"/>
    <col min="16129" max="16129" width="24.1640625" style="37" customWidth="1"/>
    <col min="16130" max="16130" width="7.6640625" style="37" customWidth="1"/>
    <col min="16131" max="16131" width="11" style="37" customWidth="1"/>
    <col min="16132" max="16132" width="11.6640625" style="37" customWidth="1"/>
    <col min="16133" max="16133" width="13.83203125" style="37" customWidth="1"/>
    <col min="16134" max="16384" width="8.83203125" style="37"/>
  </cols>
  <sheetData>
    <row r="1" spans="1:6" s="35" customFormat="1" ht="25" customHeight="1" x14ac:dyDescent="0.15">
      <c r="A1" s="221" t="s">
        <v>113</v>
      </c>
      <c r="B1" s="221"/>
      <c r="C1" s="221"/>
      <c r="D1" s="221"/>
      <c r="E1" s="221"/>
      <c r="F1" s="221"/>
    </row>
    <row r="2" spans="1:6" s="36" customFormat="1" ht="20" customHeight="1" x14ac:dyDescent="0.15">
      <c r="A2" s="222" t="s">
        <v>114</v>
      </c>
      <c r="B2" s="222"/>
      <c r="C2" s="222"/>
      <c r="D2" s="222"/>
      <c r="E2" s="222"/>
      <c r="F2" s="222"/>
    </row>
    <row r="3" spans="1:6" s="36" customFormat="1" ht="20" customHeight="1" x14ac:dyDescent="0.15">
      <c r="A3" s="39" t="s">
        <v>115</v>
      </c>
      <c r="B3" s="40" t="s">
        <v>58</v>
      </c>
      <c r="C3" s="40" t="s">
        <v>59</v>
      </c>
      <c r="D3" s="40" t="s">
        <v>116</v>
      </c>
      <c r="E3" s="40" t="s">
        <v>61</v>
      </c>
      <c r="F3" s="41" t="s">
        <v>62</v>
      </c>
    </row>
    <row r="4" spans="1:6" s="36" customFormat="1" ht="16.5" customHeight="1" x14ac:dyDescent="0.15">
      <c r="A4" s="42">
        <v>101</v>
      </c>
      <c r="B4" s="43" t="s">
        <v>117</v>
      </c>
      <c r="C4" s="43" t="s">
        <v>118</v>
      </c>
      <c r="D4" s="44">
        <v>50</v>
      </c>
      <c r="E4" s="45"/>
      <c r="F4" s="46">
        <f>IF(D4&gt;0,ROUND(D4*E4,0),"")</f>
        <v>0</v>
      </c>
    </row>
    <row r="5" spans="1:6" s="36" customFormat="1" ht="16.5" customHeight="1" x14ac:dyDescent="0.15">
      <c r="A5" s="42">
        <v>102</v>
      </c>
      <c r="B5" s="43" t="s">
        <v>119</v>
      </c>
      <c r="C5" s="43" t="s">
        <v>118</v>
      </c>
      <c r="D5" s="44">
        <v>50</v>
      </c>
      <c r="E5" s="45"/>
      <c r="F5" s="46">
        <f>IF(D5&gt;0,ROUND(D5*E5,0),"")</f>
        <v>0</v>
      </c>
    </row>
    <row r="6" spans="1:6" s="36" customFormat="1" ht="25.5" customHeight="1" x14ac:dyDescent="0.15">
      <c r="A6" s="223" t="s">
        <v>120</v>
      </c>
      <c r="B6" s="224"/>
      <c r="C6" s="224"/>
      <c r="D6" s="224"/>
      <c r="E6" s="225"/>
      <c r="F6" s="47">
        <f>SUM(F4:F5)</f>
        <v>0</v>
      </c>
    </row>
    <row r="7" spans="1:6" s="36" customFormat="1" ht="15" customHeight="1" x14ac:dyDescent="0.15">
      <c r="F7" s="48"/>
    </row>
    <row r="8" spans="1:6" s="36" customFormat="1" ht="20" customHeight="1" x14ac:dyDescent="0.15">
      <c r="A8" s="222" t="s">
        <v>121</v>
      </c>
      <c r="B8" s="222"/>
      <c r="C8" s="222"/>
      <c r="D8" s="222"/>
      <c r="E8" s="222"/>
      <c r="F8" s="222"/>
    </row>
    <row r="9" spans="1:6" s="36" customFormat="1" ht="20" customHeight="1" x14ac:dyDescent="0.15">
      <c r="A9" s="49" t="s">
        <v>122</v>
      </c>
      <c r="B9" s="50" t="s">
        <v>123</v>
      </c>
      <c r="C9" s="50" t="s">
        <v>124</v>
      </c>
      <c r="D9" s="50" t="s">
        <v>125</v>
      </c>
      <c r="E9" s="50" t="s">
        <v>126</v>
      </c>
      <c r="F9" s="51" t="s">
        <v>127</v>
      </c>
    </row>
    <row r="10" spans="1:6" s="36" customFormat="1" ht="18" customHeight="1" x14ac:dyDescent="0.15">
      <c r="A10" s="42">
        <v>201</v>
      </c>
      <c r="B10" s="43" t="s">
        <v>128</v>
      </c>
      <c r="C10" s="43" t="s">
        <v>129</v>
      </c>
      <c r="D10" s="44">
        <v>1</v>
      </c>
      <c r="E10" s="45"/>
      <c r="F10" s="46">
        <f>IF(D10&gt;0,ROUND(D10*E10,0),"")</f>
        <v>0</v>
      </c>
    </row>
    <row r="11" spans="1:6" s="36" customFormat="1" ht="18" customHeight="1" x14ac:dyDescent="0.15">
      <c r="A11" s="42">
        <v>202</v>
      </c>
      <c r="B11" s="43" t="s">
        <v>130</v>
      </c>
      <c r="C11" s="43" t="s">
        <v>129</v>
      </c>
      <c r="D11" s="44">
        <v>1</v>
      </c>
      <c r="E11" s="45"/>
      <c r="F11" s="46">
        <f t="shared" ref="F11:F12" si="0">IF(D11&gt;0,ROUND(D11*E11,0),"")</f>
        <v>0</v>
      </c>
    </row>
    <row r="12" spans="1:6" s="36" customFormat="1" ht="18" customHeight="1" x14ac:dyDescent="0.15">
      <c r="A12" s="42">
        <v>203</v>
      </c>
      <c r="B12" s="43" t="s">
        <v>131</v>
      </c>
      <c r="C12" s="43" t="s">
        <v>129</v>
      </c>
      <c r="D12" s="44">
        <v>1</v>
      </c>
      <c r="E12" s="45"/>
      <c r="F12" s="46">
        <f t="shared" si="0"/>
        <v>0</v>
      </c>
    </row>
    <row r="13" spans="1:6" s="36" customFormat="1" ht="25.5" customHeight="1" x14ac:dyDescent="0.15">
      <c r="A13" s="223" t="s">
        <v>132</v>
      </c>
      <c r="B13" s="224"/>
      <c r="C13" s="224"/>
      <c r="D13" s="224"/>
      <c r="E13" s="225"/>
      <c r="F13" s="52">
        <f>SUM(F10:F12)</f>
        <v>0</v>
      </c>
    </row>
    <row r="14" spans="1:6" s="36" customFormat="1" ht="16.5" customHeight="1" x14ac:dyDescent="0.15">
      <c r="A14" s="53"/>
      <c r="B14" s="53"/>
      <c r="C14" s="53"/>
      <c r="D14" s="53"/>
      <c r="E14" s="53"/>
      <c r="F14" s="54"/>
    </row>
    <row r="15" spans="1:6" s="36" customFormat="1" ht="20" customHeight="1" x14ac:dyDescent="0.15">
      <c r="A15" s="222" t="s">
        <v>133</v>
      </c>
      <c r="B15" s="222"/>
      <c r="C15" s="222"/>
      <c r="D15" s="222"/>
      <c r="E15" s="222"/>
      <c r="F15" s="222"/>
    </row>
    <row r="16" spans="1:6" s="36" customFormat="1" ht="20" customHeight="1" x14ac:dyDescent="0.15">
      <c r="A16" s="39" t="s">
        <v>115</v>
      </c>
      <c r="B16" s="40" t="s">
        <v>58</v>
      </c>
      <c r="C16" s="40" t="s">
        <v>59</v>
      </c>
      <c r="D16" s="40" t="s">
        <v>116</v>
      </c>
      <c r="E16" s="40" t="s">
        <v>61</v>
      </c>
      <c r="F16" s="41" t="s">
        <v>62</v>
      </c>
    </row>
    <row r="17" spans="1:6" s="36" customFormat="1" ht="17.25" customHeight="1" x14ac:dyDescent="0.15">
      <c r="A17" s="55">
        <v>301</v>
      </c>
      <c r="B17" s="43" t="s">
        <v>134</v>
      </c>
      <c r="C17" s="43" t="s">
        <v>118</v>
      </c>
      <c r="D17" s="43">
        <v>5</v>
      </c>
      <c r="E17" s="45"/>
      <c r="F17" s="46">
        <f t="shared" ref="F17:F20" si="1">IF(D17&gt;0,ROUND(D17*E17,0),"")</f>
        <v>0</v>
      </c>
    </row>
    <row r="18" spans="1:6" s="36" customFormat="1" ht="17.25" customHeight="1" x14ac:dyDescent="0.15">
      <c r="A18" s="55">
        <v>302</v>
      </c>
      <c r="B18" s="43" t="s">
        <v>135</v>
      </c>
      <c r="C18" s="43" t="s">
        <v>118</v>
      </c>
      <c r="D18" s="56">
        <v>5</v>
      </c>
      <c r="E18" s="45"/>
      <c r="F18" s="46">
        <f t="shared" si="1"/>
        <v>0</v>
      </c>
    </row>
    <row r="19" spans="1:6" s="36" customFormat="1" ht="17.25" customHeight="1" x14ac:dyDescent="0.15">
      <c r="A19" s="55">
        <v>303</v>
      </c>
      <c r="B19" s="43" t="s">
        <v>136</v>
      </c>
      <c r="C19" s="43" t="s">
        <v>118</v>
      </c>
      <c r="D19" s="56">
        <v>5</v>
      </c>
      <c r="E19" s="45"/>
      <c r="F19" s="46">
        <f t="shared" si="1"/>
        <v>0</v>
      </c>
    </row>
    <row r="20" spans="1:6" s="36" customFormat="1" ht="17.25" customHeight="1" x14ac:dyDescent="0.15">
      <c r="A20" s="55">
        <v>304</v>
      </c>
      <c r="B20" s="43" t="s">
        <v>137</v>
      </c>
      <c r="C20" s="43" t="s">
        <v>118</v>
      </c>
      <c r="D20" s="56">
        <v>5</v>
      </c>
      <c r="E20" s="45"/>
      <c r="F20" s="46">
        <f t="shared" si="1"/>
        <v>0</v>
      </c>
    </row>
    <row r="21" spans="1:6" s="36" customFormat="1" ht="28.5" customHeight="1" x14ac:dyDescent="0.15">
      <c r="A21" s="223" t="s">
        <v>138</v>
      </c>
      <c r="B21" s="224"/>
      <c r="C21" s="224"/>
      <c r="D21" s="224"/>
      <c r="E21" s="225"/>
      <c r="F21" s="52">
        <f>SUM(F17:F20)</f>
        <v>0</v>
      </c>
    </row>
    <row r="22" spans="1:6" s="36" customFormat="1" ht="14.25" customHeight="1" x14ac:dyDescent="0.15">
      <c r="A22" s="57"/>
      <c r="F22" s="48"/>
    </row>
    <row r="23" spans="1:6" s="36" customFormat="1" ht="20" customHeight="1" x14ac:dyDescent="0.15">
      <c r="A23" s="222" t="s">
        <v>139</v>
      </c>
      <c r="B23" s="222"/>
      <c r="C23" s="222"/>
      <c r="D23" s="222"/>
      <c r="E23" s="222"/>
      <c r="F23" s="222"/>
    </row>
    <row r="24" spans="1:6" s="36" customFormat="1" ht="25" customHeight="1" x14ac:dyDescent="0.15">
      <c r="A24" s="226" t="s">
        <v>140</v>
      </c>
      <c r="B24" s="227"/>
      <c r="C24" s="227" t="s">
        <v>141</v>
      </c>
      <c r="D24" s="227"/>
      <c r="E24" s="227"/>
      <c r="F24" s="41" t="s">
        <v>142</v>
      </c>
    </row>
    <row r="25" spans="1:6" s="36" customFormat="1" ht="20.25" customHeight="1" x14ac:dyDescent="0.15">
      <c r="A25" s="228" t="s">
        <v>143</v>
      </c>
      <c r="B25" s="229"/>
      <c r="C25" s="230">
        <f>F6</f>
        <v>0</v>
      </c>
      <c r="D25" s="231"/>
      <c r="E25" s="231"/>
      <c r="F25" s="58"/>
    </row>
    <row r="26" spans="1:6" s="36" customFormat="1" ht="20.25" customHeight="1" x14ac:dyDescent="0.15">
      <c r="A26" s="228" t="s">
        <v>144</v>
      </c>
      <c r="B26" s="229"/>
      <c r="C26" s="230">
        <f>F13</f>
        <v>0</v>
      </c>
      <c r="D26" s="231"/>
      <c r="E26" s="231"/>
      <c r="F26" s="58"/>
    </row>
    <row r="27" spans="1:6" s="36" customFormat="1" ht="20.25" customHeight="1" x14ac:dyDescent="0.15">
      <c r="A27" s="228" t="s">
        <v>145</v>
      </c>
      <c r="B27" s="229"/>
      <c r="C27" s="232">
        <f>F21</f>
        <v>0</v>
      </c>
      <c r="D27" s="231"/>
      <c r="E27" s="231"/>
      <c r="F27" s="59"/>
    </row>
    <row r="28" spans="1:6" s="36" customFormat="1" ht="35" customHeight="1" x14ac:dyDescent="0.15">
      <c r="A28" s="233" t="s">
        <v>146</v>
      </c>
      <c r="B28" s="234"/>
      <c r="C28" s="235">
        <f>SUM(C25:E27)</f>
        <v>0</v>
      </c>
      <c r="D28" s="236"/>
      <c r="E28" s="236"/>
      <c r="F28" s="60"/>
    </row>
  </sheetData>
  <sheetProtection password="D10D" sheet="1" objects="1" scenarios="1"/>
  <mergeCells count="18">
    <mergeCell ref="A28:B28"/>
    <mergeCell ref="C28:E28"/>
    <mergeCell ref="A25:B25"/>
    <mergeCell ref="C25:E25"/>
    <mergeCell ref="A26:B26"/>
    <mergeCell ref="C26:E26"/>
    <mergeCell ref="A27:B27"/>
    <mergeCell ref="C27:E27"/>
    <mergeCell ref="A15:F15"/>
    <mergeCell ref="A21:E21"/>
    <mergeCell ref="A23:F23"/>
    <mergeCell ref="A24:B24"/>
    <mergeCell ref="C24:E24"/>
    <mergeCell ref="A1:F1"/>
    <mergeCell ref="A2:F2"/>
    <mergeCell ref="A6:E6"/>
    <mergeCell ref="A8:F8"/>
    <mergeCell ref="A13:E13"/>
  </mergeCells>
  <phoneticPr fontId="64" type="noConversion"/>
  <printOptions horizontalCentered="1"/>
  <pageMargins left="0.70763888888888904" right="0.70763888888888904" top="0.78680555555555598" bottom="0.78680555555555598" header="0.31388888888888899" footer="0.31388888888888899"/>
  <pageSetup paperSize="9" orientation="portrait"/>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Zeros="0" topLeftCell="A10" workbookViewId="0">
      <selection activeCell="D9" sqref="D9"/>
    </sheetView>
  </sheetViews>
  <sheetFormatPr baseColWidth="10" defaultColWidth="8.6640625" defaultRowHeight="20" customHeight="1" x14ac:dyDescent="0.15"/>
  <cols>
    <col min="1" max="2" width="12.6640625" style="17" customWidth="1"/>
    <col min="3" max="3" width="35.6640625" style="17" customWidth="1"/>
    <col min="4" max="4" width="20.6640625" style="18" customWidth="1"/>
    <col min="5" max="5" width="14.6640625" style="17" customWidth="1"/>
    <col min="6" max="7" width="10.33203125" style="17" customWidth="1"/>
    <col min="8" max="28" width="9" style="17" customWidth="1"/>
    <col min="29" max="16384" width="8.6640625" style="17"/>
  </cols>
  <sheetData>
    <row r="1" spans="1:7" s="13" customFormat="1" ht="33" customHeight="1" x14ac:dyDescent="0.15">
      <c r="A1" s="237" t="s">
        <v>147</v>
      </c>
      <c r="B1" s="237"/>
      <c r="C1" s="237"/>
      <c r="D1" s="237"/>
    </row>
    <row r="2" spans="1:7" s="13" customFormat="1" ht="33" customHeight="1" x14ac:dyDescent="0.15">
      <c r="A2" s="238" t="s">
        <v>55</v>
      </c>
      <c r="B2" s="238"/>
      <c r="C2" s="238"/>
      <c r="D2" s="238"/>
    </row>
    <row r="3" spans="1:7" s="16" customFormat="1" ht="30" customHeight="1" x14ac:dyDescent="0.15">
      <c r="A3" s="19" t="s">
        <v>109</v>
      </c>
      <c r="B3" s="20" t="s">
        <v>148</v>
      </c>
      <c r="C3" s="20" t="s">
        <v>149</v>
      </c>
      <c r="D3" s="21" t="s">
        <v>111</v>
      </c>
    </row>
    <row r="4" spans="1:7" ht="30" customHeight="1" x14ac:dyDescent="0.15">
      <c r="A4" s="22">
        <v>1</v>
      </c>
      <c r="B4" s="23">
        <v>100</v>
      </c>
      <c r="C4" s="23" t="s">
        <v>150</v>
      </c>
      <c r="D4" s="24">
        <f>'100章'!F18</f>
        <v>297634</v>
      </c>
    </row>
    <row r="5" spans="1:7" ht="30" customHeight="1" x14ac:dyDescent="0.15">
      <c r="A5" s="22">
        <v>2</v>
      </c>
      <c r="B5" s="23">
        <v>700</v>
      </c>
      <c r="C5" s="25" t="s">
        <v>151</v>
      </c>
      <c r="D5" s="24">
        <f>'700章'!F13</f>
        <v>0</v>
      </c>
      <c r="E5" s="26"/>
      <c r="F5" s="26"/>
    </row>
    <row r="6" spans="1:7" ht="30" customHeight="1" x14ac:dyDescent="0.15">
      <c r="A6" s="22">
        <v>3</v>
      </c>
      <c r="B6" s="239" t="s">
        <v>152</v>
      </c>
      <c r="C6" s="239"/>
      <c r="D6" s="24">
        <f>SUM(D4:D5)</f>
        <v>297634</v>
      </c>
      <c r="F6" s="27"/>
      <c r="G6" s="27"/>
    </row>
    <row r="7" spans="1:7" ht="30" customHeight="1" x14ac:dyDescent="0.15">
      <c r="A7" s="22">
        <v>4</v>
      </c>
      <c r="B7" s="239" t="s">
        <v>153</v>
      </c>
      <c r="C7" s="239"/>
      <c r="D7" s="24">
        <f>暂估价表!F7</f>
        <v>10000</v>
      </c>
      <c r="G7" s="26"/>
    </row>
    <row r="8" spans="1:7" ht="30" customHeight="1" x14ac:dyDescent="0.15">
      <c r="A8" s="22">
        <v>5</v>
      </c>
      <c r="B8" s="240" t="s">
        <v>154</v>
      </c>
      <c r="C8" s="240"/>
      <c r="D8" s="28">
        <f>'100章'!F13</f>
        <v>287634</v>
      </c>
      <c r="G8" s="26"/>
    </row>
    <row r="9" spans="1:7" ht="37.25" customHeight="1" x14ac:dyDescent="0.15">
      <c r="A9" s="22">
        <v>6</v>
      </c>
      <c r="B9" s="240" t="s">
        <v>155</v>
      </c>
      <c r="C9" s="240"/>
      <c r="D9" s="28">
        <f>D6-D7-D8</f>
        <v>0</v>
      </c>
      <c r="F9" s="29"/>
      <c r="G9" s="29"/>
    </row>
    <row r="10" spans="1:7" ht="30" customHeight="1" x14ac:dyDescent="0.15">
      <c r="A10" s="22">
        <v>7</v>
      </c>
      <c r="B10" s="240" t="s">
        <v>156</v>
      </c>
      <c r="C10" s="240"/>
      <c r="D10" s="28">
        <f>计日工!C28</f>
        <v>0</v>
      </c>
      <c r="F10" s="30"/>
      <c r="G10" s="30"/>
    </row>
    <row r="11" spans="1:7" ht="30" customHeight="1" x14ac:dyDescent="0.15">
      <c r="A11" s="22">
        <v>8</v>
      </c>
      <c r="B11" s="241" t="s">
        <v>157</v>
      </c>
      <c r="C11" s="241"/>
      <c r="D11" s="31">
        <f>D9+D10</f>
        <v>0</v>
      </c>
    </row>
    <row r="12" spans="1:7" ht="30" customHeight="1" x14ac:dyDescent="0.15">
      <c r="A12" s="22">
        <v>9</v>
      </c>
      <c r="B12" s="242" t="s">
        <v>158</v>
      </c>
      <c r="C12" s="241"/>
      <c r="D12" s="24">
        <f>ROUND(D6*5%,0)</f>
        <v>14882</v>
      </c>
    </row>
    <row r="13" spans="1:7" ht="30" customHeight="1" x14ac:dyDescent="0.15">
      <c r="A13" s="32">
        <v>10</v>
      </c>
      <c r="B13" s="243" t="s">
        <v>159</v>
      </c>
      <c r="C13" s="243"/>
      <c r="D13" s="33">
        <f>D6+D10+D12</f>
        <v>312516</v>
      </c>
    </row>
    <row r="15" spans="1:7" ht="20" customHeight="1" x14ac:dyDescent="0.15">
      <c r="E15" s="34"/>
    </row>
  </sheetData>
  <sheetProtection password="D10D" sheet="1" objects="1" scenarios="1"/>
  <mergeCells count="10">
    <mergeCell ref="B9:C9"/>
    <mergeCell ref="B10:C10"/>
    <mergeCell ref="B11:C11"/>
    <mergeCell ref="B12:C12"/>
    <mergeCell ref="B13:C13"/>
    <mergeCell ref="A1:D1"/>
    <mergeCell ref="A2:D2"/>
    <mergeCell ref="B6:C6"/>
    <mergeCell ref="B7:C7"/>
    <mergeCell ref="B8:C8"/>
  </mergeCells>
  <phoneticPr fontId="64" type="noConversion"/>
  <printOptions horizontalCentered="1"/>
  <pageMargins left="0.70763888888888904" right="0.70763888888888904" top="0.78680555555555598" bottom="0.78680555555555598" header="0.31388888888888899" footer="0.31388888888888899"/>
  <pageSetup paperSize="9"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2" sqref="A2"/>
    </sheetView>
  </sheetViews>
  <sheetFormatPr baseColWidth="10" defaultColWidth="9" defaultRowHeight="14" x14ac:dyDescent="0.15"/>
  <cols>
    <col min="1" max="1" width="81" style="13" customWidth="1"/>
    <col min="2" max="256" width="9" style="13"/>
    <col min="257" max="257" width="81" style="13" customWidth="1"/>
    <col min="258" max="512" width="9" style="13"/>
    <col min="513" max="513" width="81" style="13" customWidth="1"/>
    <col min="514" max="768" width="9" style="13"/>
    <col min="769" max="769" width="81" style="13" customWidth="1"/>
    <col min="770" max="1024" width="9" style="13"/>
    <col min="1025" max="1025" width="81" style="13" customWidth="1"/>
    <col min="1026" max="1280" width="9" style="13"/>
    <col min="1281" max="1281" width="81" style="13" customWidth="1"/>
    <col min="1282" max="1536" width="9" style="13"/>
    <col min="1537" max="1537" width="81" style="13" customWidth="1"/>
    <col min="1538" max="1792" width="9" style="13"/>
    <col min="1793" max="1793" width="81" style="13" customWidth="1"/>
    <col min="1794" max="2048" width="9" style="13"/>
    <col min="2049" max="2049" width="81" style="13" customWidth="1"/>
    <col min="2050" max="2304" width="9" style="13"/>
    <col min="2305" max="2305" width="81" style="13" customWidth="1"/>
    <col min="2306" max="2560" width="9" style="13"/>
    <col min="2561" max="2561" width="81" style="13" customWidth="1"/>
    <col min="2562" max="2816" width="9" style="13"/>
    <col min="2817" max="2817" width="81" style="13" customWidth="1"/>
    <col min="2818" max="3072" width="9" style="13"/>
    <col min="3073" max="3073" width="81" style="13" customWidth="1"/>
    <col min="3074" max="3328" width="9" style="13"/>
    <col min="3329" max="3329" width="81" style="13" customWidth="1"/>
    <col min="3330" max="3584" width="9" style="13"/>
    <col min="3585" max="3585" width="81" style="13" customWidth="1"/>
    <col min="3586" max="3840" width="9" style="13"/>
    <col min="3841" max="3841" width="81" style="13" customWidth="1"/>
    <col min="3842" max="4096" width="9" style="13"/>
    <col min="4097" max="4097" width="81" style="13" customWidth="1"/>
    <col min="4098" max="4352" width="9" style="13"/>
    <col min="4353" max="4353" width="81" style="13" customWidth="1"/>
    <col min="4354" max="4608" width="9" style="13"/>
    <col min="4609" max="4609" width="81" style="13" customWidth="1"/>
    <col min="4610" max="4864" width="9" style="13"/>
    <col min="4865" max="4865" width="81" style="13" customWidth="1"/>
    <col min="4866" max="5120" width="9" style="13"/>
    <col min="5121" max="5121" width="81" style="13" customWidth="1"/>
    <col min="5122" max="5376" width="9" style="13"/>
    <col min="5377" max="5377" width="81" style="13" customWidth="1"/>
    <col min="5378" max="5632" width="9" style="13"/>
    <col min="5633" max="5633" width="81" style="13" customWidth="1"/>
    <col min="5634" max="5888" width="9" style="13"/>
    <col min="5889" max="5889" width="81" style="13" customWidth="1"/>
    <col min="5890" max="6144" width="9" style="13"/>
    <col min="6145" max="6145" width="81" style="13" customWidth="1"/>
    <col min="6146" max="6400" width="9" style="13"/>
    <col min="6401" max="6401" width="81" style="13" customWidth="1"/>
    <col min="6402" max="6656" width="9" style="13"/>
    <col min="6657" max="6657" width="81" style="13" customWidth="1"/>
    <col min="6658" max="6912" width="9" style="13"/>
    <col min="6913" max="6913" width="81" style="13" customWidth="1"/>
    <col min="6914" max="7168" width="9" style="13"/>
    <col min="7169" max="7169" width="81" style="13" customWidth="1"/>
    <col min="7170" max="7424" width="9" style="13"/>
    <col min="7425" max="7425" width="81" style="13" customWidth="1"/>
    <col min="7426" max="7680" width="9" style="13"/>
    <col min="7681" max="7681" width="81" style="13" customWidth="1"/>
    <col min="7682" max="7936" width="9" style="13"/>
    <col min="7937" max="7937" width="81" style="13" customWidth="1"/>
    <col min="7938" max="8192" width="9" style="13"/>
    <col min="8193" max="8193" width="81" style="13" customWidth="1"/>
    <col min="8194" max="8448" width="9" style="13"/>
    <col min="8449" max="8449" width="81" style="13" customWidth="1"/>
    <col min="8450" max="8704" width="9" style="13"/>
    <col min="8705" max="8705" width="81" style="13" customWidth="1"/>
    <col min="8706" max="8960" width="9" style="13"/>
    <col min="8961" max="8961" width="81" style="13" customWidth="1"/>
    <col min="8962" max="9216" width="9" style="13"/>
    <col min="9217" max="9217" width="81" style="13" customWidth="1"/>
    <col min="9218" max="9472" width="9" style="13"/>
    <col min="9473" max="9473" width="81" style="13" customWidth="1"/>
    <col min="9474" max="9728" width="9" style="13"/>
    <col min="9729" max="9729" width="81" style="13" customWidth="1"/>
    <col min="9730" max="9984" width="9" style="13"/>
    <col min="9985" max="9985" width="81" style="13" customWidth="1"/>
    <col min="9986" max="10240" width="9" style="13"/>
    <col min="10241" max="10241" width="81" style="13" customWidth="1"/>
    <col min="10242" max="10496" width="9" style="13"/>
    <col min="10497" max="10497" width="81" style="13" customWidth="1"/>
    <col min="10498" max="10752" width="9" style="13"/>
    <col min="10753" max="10753" width="81" style="13" customWidth="1"/>
    <col min="10754" max="11008" width="9" style="13"/>
    <col min="11009" max="11009" width="81" style="13" customWidth="1"/>
    <col min="11010" max="11264" width="9" style="13"/>
    <col min="11265" max="11265" width="81" style="13" customWidth="1"/>
    <col min="11266" max="11520" width="9" style="13"/>
    <col min="11521" max="11521" width="81" style="13" customWidth="1"/>
    <col min="11522" max="11776" width="9" style="13"/>
    <col min="11777" max="11777" width="81" style="13" customWidth="1"/>
    <col min="11778" max="12032" width="9" style="13"/>
    <col min="12033" max="12033" width="81" style="13" customWidth="1"/>
    <col min="12034" max="12288" width="9" style="13"/>
    <col min="12289" max="12289" width="81" style="13" customWidth="1"/>
    <col min="12290" max="12544" width="9" style="13"/>
    <col min="12545" max="12545" width="81" style="13" customWidth="1"/>
    <col min="12546" max="12800" width="9" style="13"/>
    <col min="12801" max="12801" width="81" style="13" customWidth="1"/>
    <col min="12802" max="13056" width="9" style="13"/>
    <col min="13057" max="13057" width="81" style="13" customWidth="1"/>
    <col min="13058" max="13312" width="9" style="13"/>
    <col min="13313" max="13313" width="81" style="13" customWidth="1"/>
    <col min="13314" max="13568" width="9" style="13"/>
    <col min="13569" max="13569" width="81" style="13" customWidth="1"/>
    <col min="13570" max="13824" width="9" style="13"/>
    <col min="13825" max="13825" width="81" style="13" customWidth="1"/>
    <col min="13826" max="14080" width="9" style="13"/>
    <col min="14081" max="14081" width="81" style="13" customWidth="1"/>
    <col min="14082" max="14336" width="9" style="13"/>
    <col min="14337" max="14337" width="81" style="13" customWidth="1"/>
    <col min="14338" max="14592" width="9" style="13"/>
    <col min="14593" max="14593" width="81" style="13" customWidth="1"/>
    <col min="14594" max="14848" width="9" style="13"/>
    <col min="14849" max="14849" width="81" style="13" customWidth="1"/>
    <col min="14850" max="15104" width="9" style="13"/>
    <col min="15105" max="15105" width="81" style="13" customWidth="1"/>
    <col min="15106" max="15360" width="9" style="13"/>
    <col min="15361" max="15361" width="81" style="13" customWidth="1"/>
    <col min="15362" max="15616" width="9" style="13"/>
    <col min="15617" max="15617" width="81" style="13" customWidth="1"/>
    <col min="15618" max="15872" width="9" style="13"/>
    <col min="15873" max="15873" width="81" style="13" customWidth="1"/>
    <col min="15874" max="16128" width="9" style="13"/>
    <col min="16129" max="16129" width="81" style="13" customWidth="1"/>
    <col min="16130" max="16384" width="9" style="13"/>
  </cols>
  <sheetData>
    <row r="1" spans="1:1" ht="25" customHeight="1" x14ac:dyDescent="0.15">
      <c r="A1" s="14" t="s">
        <v>160</v>
      </c>
    </row>
    <row r="2" spans="1:1" ht="85.5" customHeight="1" x14ac:dyDescent="0.15">
      <c r="A2" s="15" t="s">
        <v>161</v>
      </c>
    </row>
    <row r="3" spans="1:1" ht="40.5" customHeight="1" x14ac:dyDescent="0.15">
      <c r="A3" s="15" t="s">
        <v>162</v>
      </c>
    </row>
  </sheetData>
  <sheetProtection sheet="1" objects="1" scenarios="1"/>
  <phoneticPr fontId="64" type="noConversion"/>
  <printOptions horizontalCentered="1"/>
  <pageMargins left="0.70763888888888904" right="0.70763888888888904" top="0.74791666666666701" bottom="0.74791666666666701" header="0.31388888888888899" footer="0.31388888888888899"/>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10</vt:i4>
      </vt:variant>
    </vt:vector>
  </HeadingPairs>
  <TitlesOfParts>
    <vt:vector size="10" baseType="lpstr">
      <vt:lpstr>对比分析</vt:lpstr>
      <vt:lpstr>概预算对比汇总表</vt:lpstr>
      <vt:lpstr>说明</vt:lpstr>
      <vt:lpstr>100章</vt:lpstr>
      <vt:lpstr>700章</vt:lpstr>
      <vt:lpstr>暂估价表</vt:lpstr>
      <vt:lpstr>计日工</vt:lpstr>
      <vt:lpstr>汇总表</vt:lpstr>
      <vt:lpstr>单价分析表</vt:lpstr>
      <vt:lpstr>公路工程安全费用使用清单</vt:lpstr>
    </vt:vector>
  </TitlesOfParts>
  <Company>chelbi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chelbi</dc:creator>
  <cp:lastModifiedBy>Microsoft Office 用户</cp:lastModifiedBy>
  <cp:lastPrinted>2017-05-22T05:16:00Z</cp:lastPrinted>
  <dcterms:created xsi:type="dcterms:W3CDTF">1996-12-17T01:32:00Z</dcterms:created>
  <dcterms:modified xsi:type="dcterms:W3CDTF">2017-05-25T05:48:18Z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2052-10.1.0.6393</vt:lpwstr>
  </property>
</Properties>
</file>