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C6EF" lockStructure="1"/>
  <bookViews>
    <workbookView windowWidth="28800" windowHeight="12540" activeTab="5"/>
  </bookViews>
  <sheets>
    <sheet name="工程量清单说明" sheetId="5" r:id="rId1"/>
    <sheet name="100章 总则" sheetId="1" r:id="rId2"/>
    <sheet name="200章 路基" sheetId="2" r:id="rId3"/>
    <sheet name="300章 路面" sheetId="3" r:id="rId4"/>
    <sheet name="400章 桥梁、涵洞" sheetId="4" r:id="rId5"/>
    <sheet name="汇总表" sheetId="6" r:id="rId6"/>
  </sheets>
  <definedNames>
    <definedName name="_xlnm.Print_Area" localSheetId="1">'100章 总则'!$A$1:$F$35</definedName>
    <definedName name="_xlnm.Print_Titles" localSheetId="1">'100章 总则'!$1:$4</definedName>
    <definedName name="_xlnm.Print_Area" localSheetId="2">'200章 路基'!$A$1:$F$151</definedName>
    <definedName name="_xlnm.Print_Titles" localSheetId="2">'200章 路基'!$1:$4</definedName>
    <definedName name="_xlnm.Print_Area" localSheetId="3">'300章 路面'!$A$1:$F$59</definedName>
    <definedName name="_xlnm.Print_Titles" localSheetId="3">'300章 路面'!$1:$4</definedName>
    <definedName name="_xlnm.Print_Titles" localSheetId="4">'400章 桥梁、涵洞'!$1:$4</definedName>
    <definedName name="_xlnm.Print_Area" localSheetId="4">'400章 桥梁、涵洞'!$A$1:$F$143</definedName>
  </definedNames>
  <calcPr calcId="144525"/>
</workbook>
</file>

<file path=xl/sharedStrings.xml><?xml version="1.0" encoding="utf-8"?>
<sst xmlns="http://schemas.openxmlformats.org/spreadsheetml/2006/main" count="1052" uniqueCount="533">
  <si>
    <r>
      <rPr>
        <b/>
        <sz val="11"/>
        <color theme="1"/>
        <rFont val="宋体"/>
        <charset val="134"/>
        <scheme val="minor"/>
      </rPr>
      <t>1. 工程量清单说明</t>
    </r>
    <r>
      <rPr>
        <sz val="11"/>
        <color theme="1"/>
        <rFont val="宋体"/>
        <charset val="134"/>
        <scheme val="minor"/>
      </rPr>
      <t xml:space="preserve">
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1.2 本工程量清单应与招标文件中的投标人须知、通用合同条款、专用合同条款、工程量清单计量规则、技术规范及图纸等一起阅读和理解。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
1.4 工程量清单各章是按第八章“工程量清单计量规则”、第七章“技术规范”的相应章次编号的，因此，工程量清单中各章的工程子目的范围与计量等应与“工程量清单计量规则” “技术规范”相应章节的范围、计量与支付条款结合起来理解或解释。
1.5 对作业和材料的一般说明或规定，未重复写入工程量清单内，在给工程量清单各子目标价前，应参阅第七章“技术规范”的有关内容。
1.6 工程量清单中所列工程量的变动，丝毫不会降低或影响合同条款的效力，也不免除承包人按规定的标准进行施工和修复缺陷的责任。
1.7 图纸中所列的工程数量表及数量汇总表仅是提供资料，不是工程量清单的外延。当图纸与工程量清单所列数量不一致时，以工程量清单所列数量作为报价的依据。
</t>
    </r>
  </si>
  <si>
    <r>
      <rPr>
        <b/>
        <sz val="11"/>
        <color theme="1"/>
        <rFont val="宋体"/>
        <charset val="134"/>
        <scheme val="minor"/>
      </rPr>
      <t>2. 投标报价说明</t>
    </r>
    <r>
      <rPr>
        <sz val="11"/>
        <color theme="1"/>
        <rFont val="宋体"/>
        <charset val="134"/>
        <scheme val="minor"/>
      </rPr>
      <t xml:space="preserve">
2.1 工程量清单中的每一子目须填入单价或价格，且只允许有一个报价。
2.2 除非合同另有规定，工程量清单中有标价的单价和总额价均已包括了为实施和完成合同工程所需的劳务、材料、机械、质检（自检）、安装、缺陷修复、管理、保险、税费、利润等费用，以及合同明示或暗示的所有责任、义务和一般风险。
2.3 工程量清单中投标人没有填入单价或价格的子目，其费用视为已分摊在工程量清单中其他相关子目的单价或价格之中。承包人必须按监理人指令完成工程量清单中未填入单价或价格的子目，但不能得到结算与支付。
2.4 符合合同条款规定的全部费用应认为已被计入有标价的工程量清单所列各子目之中，未列子目不予计量的工作，其费用应视为已分摊在本合同工程的有关子目的单价或总额价之中。
2.5 承包人用于本合同工程的各类装备的提供、运输、维护、拆卸、拼装等支付的费用，已包括在工程量清单的单价与总额价之中。
2.6 工程量清单中各项金额均以人民币（元）结算。工程量清单各子目单价最多保留两位小数，合价应取整，并且电子版报价中不得含有多位隐含小数。
2.7 暂列金额（不含计日工总额）的数量及拟用子目的说明：本项目暂列金额为第100章～400章清单合计的3%。
2.8 子目105施工标准化报价合计金额不得低于招标人公布的最高投标限价的0.6%。
2.9 子目103-6临时交通安全设施为与既有道路交叉地段临时疏导交通所用交通安全设施。</t>
    </r>
  </si>
  <si>
    <r>
      <rPr>
        <b/>
        <sz val="11"/>
        <color theme="1"/>
        <rFont val="宋体"/>
        <charset val="134"/>
        <scheme val="minor"/>
      </rPr>
      <t>3. 计日工说明</t>
    </r>
    <r>
      <rPr>
        <sz val="11"/>
        <color theme="1"/>
        <rFont val="宋体"/>
        <charset val="134"/>
        <scheme val="minor"/>
      </rPr>
      <t xml:space="preserve">
不适用。
</t>
    </r>
    <r>
      <rPr>
        <b/>
        <sz val="11"/>
        <color theme="1"/>
        <rFont val="宋体"/>
        <charset val="134"/>
        <scheme val="minor"/>
      </rPr>
      <t>4. 其他说明</t>
    </r>
    <r>
      <rPr>
        <sz val="11"/>
        <color theme="1"/>
        <rFont val="宋体"/>
        <charset val="134"/>
        <scheme val="minor"/>
      </rPr>
      <t xml:space="preserve">
4.1 安全生产费用的确定如下：投标人应根据《公路水运工程安全生产监督管理办法》（交通部令2007第1号）及《关于印发《企业安全生产费用提取和使用管理办法》的通知》（财企[2012]16号）的规定，在投标总价中计入安全生产费用，安全生产费用以固定金额形式计入工程量清单第100章中（安全生产费用为最高投标限价的1.5%），投标人在投标报价时不得对该固定金额进行调整。
4.2 投标人应按招标文件暂列的保险费率在工程量清单第100章中填报工程一切险和第三者责任险支付子目。
建筑工程一切险的保险费率：3.5‰；第三者责任险的最低投保金额：100万元，事故次数不限（不计免赔额）保险费率8 ‰。
除上述工程一切险及第三者责任险以外，其他保险的保险费均由承包人承担并支付，不在报价中单列。合同实施中，发包人在接到保险单后，将按照保险单的费用直接向承包人支付。
4.3 子目106-1工程造价咨询费为暂估价600000.00元，本子目费用用于清单子目105施工标准化中不确定工程量造价咨询费用及合同约定的需要招标人或业主审批变更的造价咨询费用。
4.4 子目106-2平安工地建设技术咨询服务费为暂估价500000.00元，本子目费用用于平安工地建设相关材料的编制及报批。
4.5 子目106-3路面技术咨询服务费为暂估价1500000.00元，本子目费用用于投标人路面基层及面层混合料配合比设计、验证及指导的技术咨询服务费。</t>
    </r>
  </si>
  <si>
    <r>
      <rPr>
        <sz val="16"/>
        <color theme="1"/>
        <rFont val="黑体"/>
        <charset val="134"/>
      </rPr>
      <t>工程量清单</t>
    </r>
  </si>
  <si>
    <r>
      <rPr>
        <b/>
        <sz val="11"/>
        <color theme="1"/>
        <rFont val="宋体"/>
        <charset val="134"/>
      </rPr>
      <t>项目名称：国道</t>
    </r>
    <r>
      <rPr>
        <b/>
        <sz val="11"/>
        <color theme="1"/>
        <rFont val="Times New Roman"/>
        <charset val="134"/>
      </rPr>
      <t>210</t>
    </r>
    <r>
      <rPr>
        <b/>
        <sz val="11"/>
        <color theme="1"/>
        <rFont val="宋体"/>
        <charset val="134"/>
      </rPr>
      <t>线白云鄂博至固阳段公路工程施工总承包招标</t>
    </r>
  </si>
  <si>
    <r>
      <rPr>
        <b/>
        <sz val="10"/>
        <color theme="1"/>
        <rFont val="宋体"/>
        <charset val="134"/>
      </rPr>
      <t>货币单位：人民币元</t>
    </r>
  </si>
  <si>
    <r>
      <rPr>
        <sz val="12"/>
        <color theme="1"/>
        <rFont val="宋体"/>
        <charset val="134"/>
      </rPr>
      <t>清单</t>
    </r>
    <r>
      <rPr>
        <sz val="12"/>
        <color theme="1"/>
        <rFont val="Times New Roman"/>
        <charset val="134"/>
      </rPr>
      <t xml:space="preserve">   </t>
    </r>
    <r>
      <rPr>
        <sz val="12"/>
        <color theme="1"/>
        <rFont val="宋体"/>
        <charset val="134"/>
      </rPr>
      <t>第</t>
    </r>
    <r>
      <rPr>
        <sz val="12"/>
        <color theme="1"/>
        <rFont val="Times New Roman"/>
        <charset val="134"/>
      </rPr>
      <t>100</t>
    </r>
    <r>
      <rPr>
        <sz val="12"/>
        <color theme="1"/>
        <rFont val="宋体"/>
        <charset val="134"/>
      </rPr>
      <t>章</t>
    </r>
    <r>
      <rPr>
        <sz val="12"/>
        <color theme="1"/>
        <rFont val="Times New Roman"/>
        <charset val="134"/>
      </rPr>
      <t xml:space="preserve">   </t>
    </r>
    <r>
      <rPr>
        <sz val="12"/>
        <color theme="1"/>
        <rFont val="宋体"/>
        <charset val="134"/>
      </rPr>
      <t>总</t>
    </r>
    <r>
      <rPr>
        <sz val="12"/>
        <color theme="1"/>
        <rFont val="Times New Roman"/>
        <charset val="134"/>
      </rPr>
      <t xml:space="preserve">  </t>
    </r>
    <r>
      <rPr>
        <sz val="12"/>
        <color theme="1"/>
        <rFont val="宋体"/>
        <charset val="134"/>
      </rPr>
      <t>则</t>
    </r>
  </si>
  <si>
    <r>
      <rPr>
        <sz val="10.5"/>
        <color theme="1"/>
        <rFont val="宋体"/>
        <charset val="134"/>
      </rPr>
      <t>子目号</t>
    </r>
  </si>
  <si>
    <r>
      <rPr>
        <sz val="10.5"/>
        <color theme="1"/>
        <rFont val="宋体"/>
        <charset val="134"/>
      </rPr>
      <t>子</t>
    </r>
    <r>
      <rPr>
        <sz val="10.5"/>
        <color theme="1"/>
        <rFont val="Times New Roman"/>
        <charset val="134"/>
      </rPr>
      <t xml:space="preserve">  </t>
    </r>
    <r>
      <rPr>
        <sz val="10.5"/>
        <color theme="1"/>
        <rFont val="宋体"/>
        <charset val="134"/>
      </rPr>
      <t>目</t>
    </r>
    <r>
      <rPr>
        <sz val="10.5"/>
        <color theme="1"/>
        <rFont val="Times New Roman"/>
        <charset val="134"/>
      </rPr>
      <t xml:space="preserve">  </t>
    </r>
    <r>
      <rPr>
        <sz val="10.5"/>
        <color theme="1"/>
        <rFont val="宋体"/>
        <charset val="134"/>
      </rPr>
      <t>名</t>
    </r>
    <r>
      <rPr>
        <sz val="10.5"/>
        <color theme="1"/>
        <rFont val="Times New Roman"/>
        <charset val="134"/>
      </rPr>
      <t xml:space="preserve">  </t>
    </r>
    <r>
      <rPr>
        <sz val="10.5"/>
        <color theme="1"/>
        <rFont val="宋体"/>
        <charset val="134"/>
      </rPr>
      <t>称</t>
    </r>
  </si>
  <si>
    <r>
      <rPr>
        <sz val="10.5"/>
        <color theme="1"/>
        <rFont val="宋体"/>
        <charset val="134"/>
      </rPr>
      <t>单位</t>
    </r>
  </si>
  <si>
    <r>
      <rPr>
        <sz val="10.5"/>
        <color theme="1"/>
        <rFont val="宋体"/>
        <charset val="134"/>
      </rPr>
      <t>数量</t>
    </r>
  </si>
  <si>
    <r>
      <rPr>
        <sz val="10.5"/>
        <color theme="1"/>
        <rFont val="宋体"/>
        <charset val="134"/>
      </rPr>
      <t>单价</t>
    </r>
  </si>
  <si>
    <r>
      <rPr>
        <sz val="10.5"/>
        <color theme="1"/>
        <rFont val="宋体"/>
        <charset val="134"/>
      </rPr>
      <t>合价</t>
    </r>
  </si>
  <si>
    <r>
      <rPr>
        <sz val="10.5"/>
        <color theme="1"/>
        <rFont val="宋体"/>
        <charset val="134"/>
      </rPr>
      <t>通则</t>
    </r>
  </si>
  <si>
    <t>101-1</t>
  </si>
  <si>
    <r>
      <rPr>
        <sz val="10.5"/>
        <color theme="1"/>
        <rFont val="宋体"/>
        <charset val="134"/>
      </rPr>
      <t>保险费</t>
    </r>
  </si>
  <si>
    <t>-a</t>
  </si>
  <si>
    <r>
      <rPr>
        <sz val="10.5"/>
        <color theme="1"/>
        <rFont val="宋体"/>
        <charset val="134"/>
      </rPr>
      <t>按合同条款规定，提供建筑工程一切险</t>
    </r>
  </si>
  <si>
    <r>
      <rPr>
        <sz val="10.5"/>
        <color theme="1"/>
        <rFont val="宋体"/>
        <charset val="134"/>
      </rPr>
      <t>总额</t>
    </r>
  </si>
  <si>
    <t>-b</t>
  </si>
  <si>
    <r>
      <rPr>
        <sz val="10.5"/>
        <color theme="1"/>
        <rFont val="宋体"/>
        <charset val="134"/>
      </rPr>
      <t>按合同条款规定，提供第三者责任险</t>
    </r>
  </si>
  <si>
    <r>
      <rPr>
        <sz val="10.5"/>
        <color theme="1"/>
        <rFont val="宋体"/>
        <charset val="134"/>
      </rPr>
      <t>工程管理</t>
    </r>
  </si>
  <si>
    <t>102-1</t>
  </si>
  <si>
    <r>
      <rPr>
        <sz val="10.5"/>
        <color theme="1"/>
        <rFont val="宋体"/>
        <charset val="134"/>
      </rPr>
      <t>竣工文件</t>
    </r>
  </si>
  <si>
    <t>102-2</t>
  </si>
  <si>
    <r>
      <rPr>
        <sz val="10.5"/>
        <color theme="1"/>
        <rFont val="宋体"/>
        <charset val="134"/>
      </rPr>
      <t>施工环保费</t>
    </r>
  </si>
  <si>
    <t>102-3</t>
  </si>
  <si>
    <r>
      <rPr>
        <sz val="10.5"/>
        <color theme="1"/>
        <rFont val="宋体"/>
        <charset val="134"/>
      </rPr>
      <t>安全生产费（按最高投标限价的</t>
    </r>
    <r>
      <rPr>
        <sz val="10.5"/>
        <color theme="1"/>
        <rFont val="Times New Roman"/>
        <charset val="134"/>
      </rPr>
      <t>1.5%</t>
    </r>
    <r>
      <rPr>
        <sz val="10.5"/>
        <color theme="1"/>
        <rFont val="宋体"/>
        <charset val="134"/>
      </rPr>
      <t>计列）</t>
    </r>
  </si>
  <si>
    <t>102-4</t>
  </si>
  <si>
    <r>
      <rPr>
        <sz val="10.5"/>
        <color theme="1"/>
        <rFont val="宋体"/>
        <charset val="134"/>
      </rPr>
      <t>信息化系统（暂估价）</t>
    </r>
  </si>
  <si>
    <r>
      <rPr>
        <sz val="10.5"/>
        <color theme="1"/>
        <rFont val="宋体"/>
        <charset val="134"/>
      </rPr>
      <t>临时工程与设施</t>
    </r>
  </si>
  <si>
    <t>103-1</t>
  </si>
  <si>
    <r>
      <rPr>
        <sz val="10.5"/>
        <color theme="1"/>
        <rFont val="宋体"/>
        <charset val="134"/>
      </rPr>
      <t>临时道路修建、养护与拆除（包括原道路的养护）</t>
    </r>
  </si>
  <si>
    <t>103-2</t>
  </si>
  <si>
    <r>
      <rPr>
        <sz val="10.5"/>
        <color theme="1"/>
        <rFont val="宋体"/>
        <charset val="134"/>
      </rPr>
      <t>临时占地</t>
    </r>
  </si>
  <si>
    <t>103-3</t>
  </si>
  <si>
    <r>
      <rPr>
        <sz val="10.5"/>
        <color theme="1"/>
        <rFont val="宋体"/>
        <charset val="134"/>
      </rPr>
      <t>临时供电设施架设、维护与拆除</t>
    </r>
  </si>
  <si>
    <t>103-4</t>
  </si>
  <si>
    <r>
      <rPr>
        <sz val="10.5"/>
        <color theme="1"/>
        <rFont val="宋体"/>
        <charset val="134"/>
      </rPr>
      <t>电信设施的提供、维修与拆除</t>
    </r>
  </si>
  <si>
    <t>103-5</t>
  </si>
  <si>
    <r>
      <rPr>
        <sz val="10.5"/>
        <color theme="1"/>
        <rFont val="宋体"/>
        <charset val="134"/>
      </rPr>
      <t>临时供水与排污设施</t>
    </r>
  </si>
  <si>
    <t>103-6</t>
  </si>
  <si>
    <r>
      <rPr>
        <sz val="10.5"/>
        <color theme="1"/>
        <rFont val="宋体"/>
        <charset val="134"/>
      </rPr>
      <t>临时交通安全设施</t>
    </r>
  </si>
  <si>
    <r>
      <rPr>
        <sz val="10.5"/>
        <color theme="1"/>
        <rFont val="宋体"/>
        <charset val="134"/>
      </rPr>
      <t>承包人驻地建设</t>
    </r>
  </si>
  <si>
    <t>104-1</t>
  </si>
  <si>
    <r>
      <rPr>
        <sz val="10.5"/>
        <color theme="1"/>
        <rFont val="宋体"/>
        <charset val="134"/>
      </rPr>
      <t>施工标准化（合计金额不得低于招标人公布的最高投标限价的</t>
    </r>
    <r>
      <rPr>
        <sz val="10.5"/>
        <color theme="1"/>
        <rFont val="Times New Roman"/>
        <charset val="134"/>
      </rPr>
      <t>0.6%</t>
    </r>
    <r>
      <rPr>
        <sz val="10.5"/>
        <color theme="1"/>
        <rFont val="宋体"/>
        <charset val="134"/>
      </rPr>
      <t>）</t>
    </r>
  </si>
  <si>
    <r>
      <rPr>
        <sz val="11"/>
        <color theme="1"/>
        <rFont val="宋体"/>
        <charset val="134"/>
      </rPr>
      <t>本节投标报价合计金额不得低于招标人公布的最高投标限价的</t>
    </r>
    <r>
      <rPr>
        <sz val="11"/>
        <color theme="1"/>
        <rFont val="Times New Roman"/>
        <charset val="134"/>
      </rPr>
      <t>0.6%</t>
    </r>
  </si>
  <si>
    <t>105-1</t>
  </si>
  <si>
    <r>
      <rPr>
        <sz val="10.5"/>
        <color theme="1"/>
        <rFont val="宋体"/>
        <charset val="134"/>
      </rPr>
      <t>施工驻地</t>
    </r>
  </si>
  <si>
    <t>105-2</t>
  </si>
  <si>
    <r>
      <rPr>
        <sz val="10.5"/>
        <color theme="1"/>
        <rFont val="宋体"/>
        <charset val="134"/>
      </rPr>
      <t>工地试验室</t>
    </r>
  </si>
  <si>
    <t>105-3</t>
  </si>
  <si>
    <r>
      <rPr>
        <sz val="10.5"/>
        <color theme="1"/>
        <rFont val="宋体"/>
        <charset val="134"/>
      </rPr>
      <t>拌和站</t>
    </r>
  </si>
  <si>
    <t>105-4</t>
  </si>
  <si>
    <r>
      <rPr>
        <sz val="10.5"/>
        <color theme="1"/>
        <rFont val="宋体"/>
        <charset val="134"/>
      </rPr>
      <t>钢筋加工场</t>
    </r>
  </si>
  <si>
    <t>105-5</t>
  </si>
  <si>
    <r>
      <rPr>
        <sz val="10.5"/>
        <color theme="1"/>
        <rFont val="宋体"/>
        <charset val="134"/>
      </rPr>
      <t>预制场</t>
    </r>
  </si>
  <si>
    <t>105-6</t>
  </si>
  <si>
    <r>
      <rPr>
        <sz val="10.5"/>
        <color theme="1"/>
        <rFont val="宋体"/>
        <charset val="134"/>
      </rPr>
      <t>仓储存放地</t>
    </r>
  </si>
  <si>
    <t>105-7</t>
  </si>
  <si>
    <r>
      <rPr>
        <sz val="10.5"/>
        <rFont val="宋体"/>
        <charset val="134"/>
      </rPr>
      <t>各场（厂）区、作业区连接道路及施工主便道</t>
    </r>
  </si>
  <si>
    <r>
      <rPr>
        <sz val="10.5"/>
        <rFont val="宋体"/>
        <charset val="134"/>
      </rPr>
      <t>总额</t>
    </r>
  </si>
  <si>
    <r>
      <rPr>
        <sz val="10.5"/>
        <color theme="1"/>
        <rFont val="宋体"/>
        <charset val="134"/>
      </rPr>
      <t>其他</t>
    </r>
  </si>
  <si>
    <t>106-1</t>
  </si>
  <si>
    <r>
      <rPr>
        <sz val="10.5"/>
        <color theme="1"/>
        <rFont val="宋体"/>
        <charset val="134"/>
      </rPr>
      <t>工程造价咨询费（暂估价）</t>
    </r>
  </si>
  <si>
    <t>106-2</t>
  </si>
  <si>
    <r>
      <rPr>
        <sz val="10.5"/>
        <color theme="1"/>
        <rFont val="宋体"/>
        <charset val="134"/>
      </rPr>
      <t>平安工地建设技术咨询服务费（暂估价）</t>
    </r>
  </si>
  <si>
    <t>106-3</t>
  </si>
  <si>
    <r>
      <rPr>
        <sz val="10.5"/>
        <color theme="1"/>
        <rFont val="宋体"/>
        <charset val="134"/>
      </rPr>
      <t>路面技术咨询服务费（暂估价）</t>
    </r>
  </si>
  <si>
    <r>
      <rPr>
        <sz val="12"/>
        <color theme="1"/>
        <rFont val="黑体"/>
        <charset val="134"/>
      </rPr>
      <t>清单第</t>
    </r>
    <r>
      <rPr>
        <sz val="12"/>
        <color theme="1"/>
        <rFont val="Times New Roman"/>
        <charset val="134"/>
      </rPr>
      <t>100</t>
    </r>
    <r>
      <rPr>
        <sz val="12"/>
        <color theme="1"/>
        <rFont val="黑体"/>
        <charset val="134"/>
      </rPr>
      <t>章合计</t>
    </r>
    <r>
      <rPr>
        <sz val="12"/>
        <color theme="1"/>
        <rFont val="Times New Roman"/>
        <charset val="134"/>
      </rPr>
      <t xml:space="preserve">  </t>
    </r>
    <r>
      <rPr>
        <sz val="12"/>
        <color theme="1"/>
        <rFont val="黑体"/>
        <charset val="134"/>
      </rPr>
      <t>人民币（元）</t>
    </r>
  </si>
  <si>
    <r>
      <rPr>
        <sz val="16"/>
        <rFont val="黑体"/>
        <charset val="134"/>
      </rPr>
      <t>工程量清单</t>
    </r>
  </si>
  <si>
    <r>
      <rPr>
        <b/>
        <sz val="11"/>
        <rFont val="宋体"/>
        <charset val="134"/>
      </rPr>
      <t>项目名称：国道</t>
    </r>
    <r>
      <rPr>
        <b/>
        <sz val="11"/>
        <rFont val="Times New Roman"/>
        <charset val="134"/>
      </rPr>
      <t>210</t>
    </r>
    <r>
      <rPr>
        <b/>
        <sz val="11"/>
        <rFont val="宋体"/>
        <charset val="134"/>
      </rPr>
      <t>线白云鄂博至固阳段公路工程施工总承包招标</t>
    </r>
  </si>
  <si>
    <r>
      <rPr>
        <b/>
        <sz val="10"/>
        <rFont val="宋体"/>
        <charset val="134"/>
      </rPr>
      <t>货币单位：人民币元</t>
    </r>
  </si>
  <si>
    <r>
      <rPr>
        <sz val="10.5"/>
        <rFont val="宋体"/>
        <charset val="134"/>
      </rPr>
      <t>清单</t>
    </r>
    <r>
      <rPr>
        <sz val="10.5"/>
        <rFont val="Times New Roman"/>
        <charset val="134"/>
      </rPr>
      <t xml:space="preserve">   </t>
    </r>
    <r>
      <rPr>
        <sz val="10.5"/>
        <rFont val="宋体"/>
        <charset val="134"/>
      </rPr>
      <t>第</t>
    </r>
    <r>
      <rPr>
        <sz val="10.5"/>
        <rFont val="Times New Roman"/>
        <charset val="134"/>
      </rPr>
      <t>200</t>
    </r>
    <r>
      <rPr>
        <sz val="10.5"/>
        <rFont val="宋体"/>
        <charset val="134"/>
      </rPr>
      <t>章</t>
    </r>
    <r>
      <rPr>
        <sz val="10.5"/>
        <rFont val="Times New Roman"/>
        <charset val="134"/>
      </rPr>
      <t xml:space="preserve">   </t>
    </r>
    <r>
      <rPr>
        <sz val="10.5"/>
        <rFont val="宋体"/>
        <charset val="134"/>
      </rPr>
      <t>路</t>
    </r>
    <r>
      <rPr>
        <sz val="10.5"/>
        <rFont val="Times New Roman"/>
        <charset val="134"/>
      </rPr>
      <t xml:space="preserve">  </t>
    </r>
    <r>
      <rPr>
        <sz val="10.5"/>
        <rFont val="宋体"/>
        <charset val="134"/>
      </rPr>
      <t>基</t>
    </r>
  </si>
  <si>
    <t>子目号</t>
  </si>
  <si>
    <r>
      <rPr>
        <sz val="10.5"/>
        <rFont val="宋体"/>
        <charset val="134"/>
      </rPr>
      <t>子</t>
    </r>
    <r>
      <rPr>
        <sz val="10.5"/>
        <rFont val="Times New Roman"/>
        <charset val="134"/>
      </rPr>
      <t xml:space="preserve">  </t>
    </r>
    <r>
      <rPr>
        <sz val="10.5"/>
        <rFont val="宋体"/>
        <charset val="134"/>
      </rPr>
      <t>目</t>
    </r>
    <r>
      <rPr>
        <sz val="10.5"/>
        <rFont val="Times New Roman"/>
        <charset val="134"/>
      </rPr>
      <t xml:space="preserve">  </t>
    </r>
    <r>
      <rPr>
        <sz val="10.5"/>
        <rFont val="宋体"/>
        <charset val="134"/>
      </rPr>
      <t>名</t>
    </r>
    <r>
      <rPr>
        <sz val="10.5"/>
        <rFont val="Times New Roman"/>
        <charset val="134"/>
      </rPr>
      <t xml:space="preserve">  </t>
    </r>
    <r>
      <rPr>
        <sz val="10.5"/>
        <rFont val="宋体"/>
        <charset val="134"/>
      </rPr>
      <t>称</t>
    </r>
  </si>
  <si>
    <t>单位</t>
  </si>
  <si>
    <t>数量</t>
  </si>
  <si>
    <t>单价</t>
  </si>
  <si>
    <t>合价</t>
  </si>
  <si>
    <t>桥一</t>
  </si>
  <si>
    <t>桥二</t>
  </si>
  <si>
    <t>桥三</t>
  </si>
  <si>
    <t>桥四</t>
  </si>
  <si>
    <t>桥五</t>
  </si>
  <si>
    <t>场地清理</t>
  </si>
  <si>
    <t>202-1</t>
  </si>
  <si>
    <t>清理与掘除</t>
  </si>
  <si>
    <t>清理现场</t>
  </si>
  <si>
    <r>
      <rPr>
        <sz val="10.5"/>
        <rFont val="Times New Roman"/>
        <charset val="134"/>
      </rPr>
      <t>m</t>
    </r>
    <r>
      <rPr>
        <vertAlign val="superscript"/>
        <sz val="10.5"/>
        <rFont val="Times New Roman"/>
        <charset val="134"/>
      </rPr>
      <t>2</t>
    </r>
  </si>
  <si>
    <t>砍伐树木</t>
  </si>
  <si>
    <t>棵</t>
  </si>
  <si>
    <t>-c</t>
  </si>
  <si>
    <t>挖除树根</t>
  </si>
  <si>
    <t>202-2</t>
  </si>
  <si>
    <t>挖除旧路面</t>
  </si>
  <si>
    <t>沥青混凝土路面</t>
  </si>
  <si>
    <r>
      <rPr>
        <sz val="10.5"/>
        <rFont val="Times New Roman"/>
        <charset val="134"/>
      </rPr>
      <t>m</t>
    </r>
    <r>
      <rPr>
        <vertAlign val="superscript"/>
        <sz val="10.5"/>
        <rFont val="Times New Roman"/>
        <charset val="134"/>
      </rPr>
      <t>3</t>
    </r>
  </si>
  <si>
    <t>-d</t>
  </si>
  <si>
    <t>水泥稳定砂砾基层、底基层</t>
  </si>
  <si>
    <t>-e</t>
  </si>
  <si>
    <t>水泥稳定碎石基层</t>
  </si>
  <si>
    <t>-f</t>
  </si>
  <si>
    <t>砂砾垫层</t>
  </si>
  <si>
    <t>-g</t>
  </si>
  <si>
    <t>培路肩</t>
  </si>
  <si>
    <t>-h</t>
  </si>
  <si>
    <r>
      <rPr>
        <sz val="10.5"/>
        <rFont val="宋体"/>
        <charset val="134"/>
      </rPr>
      <t>铣刨沥青混凝土路面</t>
    </r>
    <r>
      <rPr>
        <sz val="10.5"/>
        <rFont val="Times New Roman"/>
        <charset val="134"/>
      </rPr>
      <t>1cm</t>
    </r>
  </si>
  <si>
    <t>-i</t>
  </si>
  <si>
    <t>202-3</t>
  </si>
  <si>
    <t>拆除结构物</t>
  </si>
  <si>
    <t>钢筋混凝土结构</t>
  </si>
  <si>
    <t>混凝土结构</t>
  </si>
  <si>
    <t>砖、石及其他砌体结构</t>
  </si>
  <si>
    <t>路缘石</t>
  </si>
  <si>
    <t>挖方路基</t>
  </si>
  <si>
    <t>203-1</t>
  </si>
  <si>
    <t>路基挖方</t>
  </si>
  <si>
    <t>挖土方</t>
  </si>
  <si>
    <t>挖石方</t>
  </si>
  <si>
    <t>挖除非适用材料（不含淤泥、岩盐、冻土）</t>
  </si>
  <si>
    <t>控制爆破</t>
  </si>
  <si>
    <t>203-2</t>
  </si>
  <si>
    <t>改河、改渠、改路挖方</t>
  </si>
  <si>
    <t>203-3</t>
  </si>
  <si>
    <t>清理河道土方</t>
  </si>
  <si>
    <r>
      <rPr>
        <sz val="10.5"/>
        <rFont val="Times New Roman"/>
        <charset val="0"/>
      </rPr>
      <t>m</t>
    </r>
    <r>
      <rPr>
        <vertAlign val="superscript"/>
        <sz val="10.5"/>
        <rFont val="Times New Roman"/>
        <charset val="134"/>
      </rPr>
      <t>3</t>
    </r>
  </si>
  <si>
    <t>填方路基</t>
  </si>
  <si>
    <t>204-1</t>
  </si>
  <si>
    <t>路基填筑（包括填前压实）</t>
  </si>
  <si>
    <t>利用土方</t>
  </si>
  <si>
    <t>利用石方</t>
  </si>
  <si>
    <t>借土填方</t>
  </si>
  <si>
    <t>结构物台背回填</t>
  </si>
  <si>
    <t>锥坡及台前溜坡填土</t>
  </si>
  <si>
    <t>-i-1</t>
  </si>
  <si>
    <t>碎石</t>
  </si>
  <si>
    <t>-i-2</t>
  </si>
  <si>
    <t>砂砾</t>
  </si>
  <si>
    <t>-i-3</t>
  </si>
  <si>
    <t>片石</t>
  </si>
  <si>
    <t>m3</t>
  </si>
  <si>
    <t>-i-4</t>
  </si>
  <si>
    <t>粘土</t>
  </si>
  <si>
    <t>-j</t>
  </si>
  <si>
    <t>干砌片石</t>
  </si>
  <si>
    <t>-k</t>
  </si>
  <si>
    <t>借石填方</t>
  </si>
  <si>
    <t>-l</t>
  </si>
  <si>
    <t>碎石土填筑</t>
  </si>
  <si>
    <t>204-2</t>
  </si>
  <si>
    <t>改河、改渠、改路填筑</t>
  </si>
  <si>
    <t>特殊地区路基处理</t>
  </si>
  <si>
    <t>205-1</t>
  </si>
  <si>
    <t>软土路基处理</t>
  </si>
  <si>
    <t>抛石挤淤</t>
  </si>
  <si>
    <t>垫层</t>
  </si>
  <si>
    <t>-c-2</t>
  </si>
  <si>
    <t>-c-4</t>
  </si>
  <si>
    <t>碎石土垫层</t>
  </si>
  <si>
    <t>土工合成材料</t>
  </si>
  <si>
    <t>-d-3</t>
  </si>
  <si>
    <t>土工格栅</t>
  </si>
  <si>
    <t>205-9</t>
  </si>
  <si>
    <t>风吹雪路基处理</t>
  </si>
  <si>
    <t>植草</t>
  </si>
  <si>
    <t>防雪网</t>
  </si>
  <si>
    <t>m</t>
  </si>
  <si>
    <t>坡面排水</t>
  </si>
  <si>
    <t>207-1</t>
  </si>
  <si>
    <t>边沟</t>
  </si>
  <si>
    <t>浆砌片石</t>
  </si>
  <si>
    <t>-a-1</t>
  </si>
  <si>
    <r>
      <rPr>
        <sz val="10.5"/>
        <rFont val="Times New Roman"/>
        <charset val="134"/>
      </rPr>
      <t>M10</t>
    </r>
    <r>
      <rPr>
        <sz val="10.5"/>
        <rFont val="宋体"/>
        <charset val="134"/>
      </rPr>
      <t>浆砌片石</t>
    </r>
  </si>
  <si>
    <t>C30现浇混凝土</t>
  </si>
  <si>
    <t>C30预制安装混凝土</t>
  </si>
  <si>
    <t>C30预制安装混凝土盖板</t>
  </si>
  <si>
    <t>防水土工布</t>
  </si>
  <si>
    <t>207-2</t>
  </si>
  <si>
    <t>排水沟</t>
  </si>
  <si>
    <t>现浇混凝土</t>
  </si>
  <si>
    <t>-c-1</t>
  </si>
  <si>
    <r>
      <rPr>
        <sz val="10.5"/>
        <rFont val="Times New Roman"/>
        <charset val="134"/>
      </rPr>
      <t>C25</t>
    </r>
    <r>
      <rPr>
        <sz val="10.5"/>
        <rFont val="宋体"/>
        <charset val="134"/>
      </rPr>
      <t>混凝土</t>
    </r>
  </si>
  <si>
    <t>防渗土工布</t>
  </si>
  <si>
    <t>207-3</t>
  </si>
  <si>
    <t>截水沟</t>
  </si>
  <si>
    <t>207-4</t>
  </si>
  <si>
    <t>跌水与急流槽</t>
  </si>
  <si>
    <t>-b-1</t>
  </si>
  <si>
    <t>钢筋</t>
  </si>
  <si>
    <t>kg</t>
  </si>
  <si>
    <t>花岗岩拦水带</t>
  </si>
  <si>
    <t>207-11</t>
  </si>
  <si>
    <t>挡水埝</t>
  </si>
  <si>
    <t>207-12</t>
  </si>
  <si>
    <t>改移灌溉管道</t>
  </si>
  <si>
    <t>207-13</t>
  </si>
  <si>
    <t>支撑渗沟</t>
  </si>
  <si>
    <t>透水土工布</t>
  </si>
  <si>
    <t>碎、砾石层</t>
  </si>
  <si>
    <r>
      <rPr>
        <sz val="10.5"/>
        <rFont val="Times New Roman"/>
        <charset val="134"/>
      </rPr>
      <t>200mmPVC</t>
    </r>
    <r>
      <rPr>
        <sz val="10.5"/>
        <rFont val="宋体"/>
        <charset val="134"/>
      </rPr>
      <t>管</t>
    </r>
  </si>
  <si>
    <t>207-14</t>
  </si>
  <si>
    <t>截水盲沟</t>
  </si>
  <si>
    <t>护坡、护面墙</t>
  </si>
  <si>
    <t>208-1</t>
  </si>
  <si>
    <t>护坡垫层</t>
  </si>
  <si>
    <t>208-3</t>
  </si>
  <si>
    <t>浆砌片石护坡</t>
  </si>
  <si>
    <t>M10满铺浆砌片石护坡</t>
  </si>
  <si>
    <t>浆砌骨架护坡</t>
  </si>
  <si>
    <r>
      <rPr>
        <sz val="10.5"/>
        <rFont val="Times New Roman"/>
        <charset val="134"/>
      </rPr>
      <t>M10</t>
    </r>
    <r>
      <rPr>
        <sz val="10.5"/>
        <rFont val="宋体"/>
        <charset val="134"/>
      </rPr>
      <t>浆砌骨架护坡</t>
    </r>
  </si>
  <si>
    <t>预制混凝土</t>
  </si>
  <si>
    <t>-d-1</t>
  </si>
  <si>
    <r>
      <rPr>
        <sz val="10.5"/>
        <rFont val="Times New Roman"/>
        <charset val="134"/>
      </rPr>
      <t>C30</t>
    </r>
    <r>
      <rPr>
        <sz val="10.5"/>
        <rFont val="宋体"/>
        <charset val="134"/>
      </rPr>
      <t>混凝土</t>
    </r>
  </si>
  <si>
    <t>208-4</t>
  </si>
  <si>
    <t>混凝土护坡</t>
  </si>
  <si>
    <t>现浇混凝土满铺护坡</t>
  </si>
  <si>
    <t>C30混凝土</t>
  </si>
  <si>
    <t>混凝土预制件骨架护坡</t>
  </si>
  <si>
    <t>-e-1</t>
  </si>
  <si>
    <t>208-8</t>
  </si>
  <si>
    <t>坡面柔性防护</t>
  </si>
  <si>
    <t>主动防护系统</t>
  </si>
  <si>
    <t>208-9</t>
  </si>
  <si>
    <t>锚杆框架防护</t>
  </si>
  <si>
    <t>钢筋锚杆</t>
  </si>
  <si>
    <t>框架钢筋</t>
  </si>
  <si>
    <t>C30混凝土框格梁</t>
  </si>
  <si>
    <r>
      <rPr>
        <sz val="10.5"/>
        <rFont val="Times New Roman"/>
        <charset val="134"/>
      </rPr>
      <t>C30</t>
    </r>
    <r>
      <rPr>
        <sz val="10.5"/>
        <rFont val="宋体"/>
        <charset val="134"/>
      </rPr>
      <t>混凝土踏步</t>
    </r>
  </si>
  <si>
    <t>208-10</t>
  </si>
  <si>
    <t>植草防护</t>
  </si>
  <si>
    <t>208-11</t>
  </si>
  <si>
    <t>植生袋绿化</t>
  </si>
  <si>
    <t>208-12</t>
  </si>
  <si>
    <t>坡面处理</t>
  </si>
  <si>
    <t>三七灰土</t>
  </si>
  <si>
    <t>坡面平整</t>
  </si>
  <si>
    <t>黏土封闭</t>
  </si>
  <si>
    <t>挡土墙</t>
  </si>
  <si>
    <t>209-1</t>
  </si>
  <si>
    <t>209-5</t>
  </si>
  <si>
    <t>混凝土挡土墙</t>
  </si>
  <si>
    <t>混凝土</t>
  </si>
  <si>
    <t>C30片石混凝土</t>
  </si>
  <si>
    <t>-a-2</t>
  </si>
  <si>
    <t>-a-3</t>
  </si>
  <si>
    <r>
      <rPr>
        <sz val="10.5"/>
        <rFont val="Times New Roman"/>
        <charset val="134"/>
      </rPr>
      <t>M10</t>
    </r>
    <r>
      <rPr>
        <sz val="10.5"/>
        <rFont val="宋体"/>
        <charset val="134"/>
      </rPr>
      <t>浆砌片石锥坡</t>
    </r>
  </si>
  <si>
    <t>预应力锚索边坡加固</t>
  </si>
  <si>
    <t>213-1</t>
  </si>
  <si>
    <t>预应力钢绞线</t>
  </si>
  <si>
    <t>213-4</t>
  </si>
  <si>
    <t>213-6</t>
  </si>
  <si>
    <t>河道防护</t>
  </si>
  <si>
    <t>215-1</t>
  </si>
  <si>
    <t>河床铺砌</t>
  </si>
  <si>
    <t>M10浆砌片石铺砌</t>
  </si>
  <si>
    <t>C30混凝土铺砌</t>
  </si>
  <si>
    <t>215-2</t>
  </si>
  <si>
    <t>导流设施（护岸墙、顺坝、丁坝、调水坝、锥坡）</t>
  </si>
  <si>
    <r>
      <rPr>
        <sz val="10.5"/>
        <rFont val="Times New Roman"/>
        <charset val="134"/>
      </rPr>
      <t>C30</t>
    </r>
    <r>
      <rPr>
        <sz val="10.5"/>
        <rFont val="宋体"/>
        <charset val="134"/>
      </rPr>
      <t>片石混凝土</t>
    </r>
  </si>
  <si>
    <t>-b-2</t>
  </si>
  <si>
    <t>石笼</t>
  </si>
  <si>
    <t>防震沟</t>
  </si>
  <si>
    <r>
      <rPr>
        <sz val="12"/>
        <rFont val="黑体"/>
        <charset val="134"/>
      </rPr>
      <t>清单第</t>
    </r>
    <r>
      <rPr>
        <sz val="12"/>
        <rFont val="Times New Roman"/>
        <charset val="134"/>
      </rPr>
      <t>200</t>
    </r>
    <r>
      <rPr>
        <sz val="12"/>
        <rFont val="黑体"/>
        <charset val="134"/>
      </rPr>
      <t>章合计</t>
    </r>
    <r>
      <rPr>
        <sz val="12"/>
        <rFont val="Times New Roman"/>
        <charset val="134"/>
      </rPr>
      <t xml:space="preserve">  </t>
    </r>
    <r>
      <rPr>
        <sz val="12"/>
        <rFont val="黑体"/>
        <charset val="134"/>
      </rPr>
      <t>人民币（元）</t>
    </r>
  </si>
  <si>
    <r>
      <rPr>
        <sz val="12"/>
        <rFont val="宋体"/>
        <charset val="134"/>
      </rPr>
      <t>清单</t>
    </r>
    <r>
      <rPr>
        <sz val="12"/>
        <rFont val="Times New Roman"/>
        <charset val="134"/>
      </rPr>
      <t xml:space="preserve">   </t>
    </r>
    <r>
      <rPr>
        <sz val="12"/>
        <rFont val="宋体"/>
        <charset val="134"/>
      </rPr>
      <t>第</t>
    </r>
    <r>
      <rPr>
        <sz val="12"/>
        <rFont val="Times New Roman"/>
        <charset val="134"/>
      </rPr>
      <t>300</t>
    </r>
    <r>
      <rPr>
        <sz val="12"/>
        <rFont val="宋体"/>
        <charset val="134"/>
      </rPr>
      <t>章</t>
    </r>
    <r>
      <rPr>
        <sz val="12"/>
        <rFont val="Times New Roman"/>
        <charset val="134"/>
      </rPr>
      <t xml:space="preserve">   </t>
    </r>
    <r>
      <rPr>
        <sz val="12"/>
        <rFont val="宋体"/>
        <charset val="134"/>
      </rPr>
      <t>路</t>
    </r>
    <r>
      <rPr>
        <sz val="12"/>
        <rFont val="Times New Roman"/>
        <charset val="134"/>
      </rPr>
      <t xml:space="preserve">  </t>
    </r>
    <r>
      <rPr>
        <sz val="12"/>
        <rFont val="宋体"/>
        <charset val="134"/>
      </rPr>
      <t>面</t>
    </r>
  </si>
  <si>
    <t>302-5</t>
  </si>
  <si>
    <t>砂砾功能层</t>
  </si>
  <si>
    <r>
      <rPr>
        <sz val="10.5"/>
        <rFont val="宋体"/>
        <charset val="134"/>
      </rPr>
      <t>厚</t>
    </r>
    <r>
      <rPr>
        <sz val="10.5"/>
        <rFont val="Times New Roman"/>
        <charset val="134"/>
      </rPr>
      <t>200mm</t>
    </r>
  </si>
  <si>
    <t>水泥稳定土底基层、基层</t>
  </si>
  <si>
    <t>304-4</t>
  </si>
  <si>
    <t>水泥稳定碎石底基层</t>
  </si>
  <si>
    <t/>
  </si>
  <si>
    <r>
      <rPr>
        <sz val="10.5"/>
        <rFont val="宋体"/>
        <charset val="134"/>
      </rPr>
      <t>厚</t>
    </r>
    <r>
      <rPr>
        <sz val="10.5"/>
        <rFont val="Times New Roman"/>
        <charset val="134"/>
      </rPr>
      <t>320mm</t>
    </r>
  </si>
  <si>
    <r>
      <rPr>
        <sz val="10.5"/>
        <rFont val="宋体"/>
        <charset val="134"/>
      </rPr>
      <t>厚</t>
    </r>
    <r>
      <rPr>
        <sz val="10.5"/>
        <rFont val="Times New Roman"/>
        <charset val="134"/>
      </rPr>
      <t>360mm</t>
    </r>
  </si>
  <si>
    <t>304-5</t>
  </si>
  <si>
    <r>
      <rPr>
        <sz val="10.5"/>
        <rFont val="宋体"/>
        <charset val="134"/>
      </rPr>
      <t>厚</t>
    </r>
    <r>
      <rPr>
        <sz val="10.5"/>
        <rFont val="Times New Roman"/>
        <charset val="134"/>
      </rPr>
      <t>180mm</t>
    </r>
  </si>
  <si>
    <t>304-6</t>
  </si>
  <si>
    <t>水泥稳定碎石找平层</t>
  </si>
  <si>
    <r>
      <rPr>
        <sz val="10.5"/>
        <rFont val="宋体"/>
        <charset val="134"/>
      </rPr>
      <t>厚</t>
    </r>
    <r>
      <rPr>
        <sz val="10.5"/>
        <rFont val="Times New Roman"/>
        <charset val="134"/>
      </rPr>
      <t>90mm</t>
    </r>
  </si>
  <si>
    <r>
      <rPr>
        <sz val="10.5"/>
        <rFont val="宋体"/>
        <charset val="134"/>
      </rPr>
      <t>厚</t>
    </r>
    <r>
      <rPr>
        <sz val="10.5"/>
        <rFont val="Times New Roman"/>
        <charset val="134"/>
      </rPr>
      <t>150mm</t>
    </r>
  </si>
  <si>
    <t>透层和黏层</t>
  </si>
  <si>
    <t>308-1</t>
  </si>
  <si>
    <t>透层</t>
  </si>
  <si>
    <t>308-2</t>
  </si>
  <si>
    <t>黏层</t>
  </si>
  <si>
    <t>沥青表面处置与封层</t>
  </si>
  <si>
    <t>310-2</t>
  </si>
  <si>
    <t>封层</t>
  </si>
  <si>
    <t>改性沥青及改性沥青混合料</t>
  </si>
  <si>
    <t>311-1</t>
  </si>
  <si>
    <t>细粒式改性沥青混合料路面</t>
  </si>
  <si>
    <r>
      <rPr>
        <sz val="10.5"/>
        <rFont val="宋体"/>
        <charset val="134"/>
      </rPr>
      <t>厚</t>
    </r>
    <r>
      <rPr>
        <sz val="10.5"/>
        <rFont val="Times New Roman"/>
        <charset val="134"/>
      </rPr>
      <t>40mm</t>
    </r>
  </si>
  <si>
    <t>311-2</t>
  </si>
  <si>
    <t>中粒式改性沥青混合料路面</t>
  </si>
  <si>
    <r>
      <rPr>
        <sz val="10.5"/>
        <rFont val="宋体"/>
        <charset val="134"/>
      </rPr>
      <t>厚</t>
    </r>
    <r>
      <rPr>
        <sz val="10.5"/>
        <rFont val="Times New Roman"/>
        <charset val="134"/>
      </rPr>
      <t>20mm</t>
    </r>
    <r>
      <rPr>
        <sz val="10.5"/>
        <rFont val="宋体"/>
        <charset val="134"/>
      </rPr>
      <t>找平层</t>
    </r>
  </si>
  <si>
    <r>
      <rPr>
        <sz val="10.5"/>
        <rFont val="宋体"/>
        <charset val="134"/>
      </rPr>
      <t>厚</t>
    </r>
    <r>
      <rPr>
        <sz val="10.5"/>
        <rFont val="Times New Roman"/>
        <charset val="134"/>
      </rPr>
      <t>50mm</t>
    </r>
  </si>
  <si>
    <r>
      <rPr>
        <sz val="10.5"/>
        <rFont val="宋体"/>
        <charset val="134"/>
      </rPr>
      <t>厚</t>
    </r>
    <r>
      <rPr>
        <sz val="10.5"/>
        <rFont val="Times New Roman"/>
        <charset val="134"/>
      </rPr>
      <t>70mm</t>
    </r>
  </si>
  <si>
    <r>
      <rPr>
        <sz val="10.5"/>
        <rFont val="宋体"/>
        <charset val="134"/>
      </rPr>
      <t>厚</t>
    </r>
    <r>
      <rPr>
        <sz val="10.5"/>
        <rFont val="Times New Roman"/>
        <charset val="134"/>
      </rPr>
      <t>100mm</t>
    </r>
    <r>
      <rPr>
        <sz val="10.5"/>
        <rFont val="宋体"/>
        <charset val="134"/>
      </rPr>
      <t>找平层</t>
    </r>
  </si>
  <si>
    <t>水泥混凝土面板</t>
  </si>
  <si>
    <t>312-1</t>
  </si>
  <si>
    <r>
      <rPr>
        <sz val="10.5"/>
        <rFont val="宋体"/>
        <charset val="134"/>
      </rPr>
      <t>厚</t>
    </r>
    <r>
      <rPr>
        <sz val="10.5"/>
        <rFont val="Times New Roman"/>
        <charset val="134"/>
      </rPr>
      <t xml:space="preserve">280mm </t>
    </r>
    <r>
      <rPr>
        <sz val="10.5"/>
        <rFont val="宋体"/>
        <charset val="134"/>
      </rPr>
      <t>（混凝土弯拉强度</t>
    </r>
    <r>
      <rPr>
        <sz val="10.5"/>
        <rFont val="Times New Roman"/>
        <charset val="134"/>
      </rPr>
      <t>5.0MPa</t>
    </r>
    <r>
      <rPr>
        <sz val="10.5"/>
        <rFont val="宋体"/>
        <charset val="134"/>
      </rPr>
      <t>）</t>
    </r>
  </si>
  <si>
    <r>
      <rPr>
        <sz val="10.5"/>
        <rFont val="宋体"/>
        <charset val="134"/>
      </rPr>
      <t>厚</t>
    </r>
    <r>
      <rPr>
        <sz val="10.5"/>
        <rFont val="Times New Roman"/>
        <charset val="134"/>
      </rPr>
      <t xml:space="preserve">200mm </t>
    </r>
    <r>
      <rPr>
        <sz val="10.5"/>
        <rFont val="宋体"/>
        <charset val="134"/>
      </rPr>
      <t>（混凝土弯拉强度</t>
    </r>
    <r>
      <rPr>
        <sz val="10.5"/>
        <rFont val="Times New Roman"/>
        <charset val="134"/>
      </rPr>
      <t>…MPa</t>
    </r>
    <r>
      <rPr>
        <sz val="10.5"/>
        <rFont val="宋体"/>
        <charset val="134"/>
      </rPr>
      <t>）</t>
    </r>
  </si>
  <si>
    <r>
      <rPr>
        <sz val="10.5"/>
        <rFont val="Times New Roman"/>
        <charset val="134"/>
      </rPr>
      <t>C40</t>
    </r>
    <r>
      <rPr>
        <sz val="10.5"/>
        <rFont val="宋体"/>
        <charset val="134"/>
      </rPr>
      <t>混凝土埋板</t>
    </r>
  </si>
  <si>
    <r>
      <rPr>
        <sz val="10.5"/>
        <rFont val="Times New Roman"/>
        <charset val="134"/>
      </rPr>
      <t>C35</t>
    </r>
    <r>
      <rPr>
        <sz val="10.5"/>
        <rFont val="宋体"/>
        <charset val="134"/>
      </rPr>
      <t>混凝土埋板</t>
    </r>
  </si>
  <si>
    <t>312-2</t>
  </si>
  <si>
    <r>
      <rPr>
        <sz val="10.5"/>
        <rFont val="宋体"/>
        <charset val="134"/>
      </rPr>
      <t>光圆钢筋（</t>
    </r>
    <r>
      <rPr>
        <sz val="10.5"/>
        <rFont val="Times New Roman"/>
        <charset val="134"/>
      </rPr>
      <t>HPB235</t>
    </r>
    <r>
      <rPr>
        <sz val="10.5"/>
        <rFont val="宋体"/>
        <charset val="134"/>
      </rPr>
      <t>、</t>
    </r>
    <r>
      <rPr>
        <sz val="10.5"/>
        <rFont val="Times New Roman"/>
        <charset val="134"/>
      </rPr>
      <t>HPB300</t>
    </r>
    <r>
      <rPr>
        <sz val="10.5"/>
        <rFont val="宋体"/>
        <charset val="134"/>
      </rPr>
      <t>）</t>
    </r>
  </si>
  <si>
    <r>
      <rPr>
        <sz val="10.5"/>
        <rFont val="宋体"/>
        <charset val="134"/>
      </rPr>
      <t>带肋钢筋（</t>
    </r>
    <r>
      <rPr>
        <sz val="10.5"/>
        <rFont val="Times New Roman"/>
        <charset val="134"/>
      </rPr>
      <t>HRB335</t>
    </r>
    <r>
      <rPr>
        <sz val="10.5"/>
        <rFont val="宋体"/>
        <charset val="134"/>
      </rPr>
      <t>、</t>
    </r>
    <r>
      <rPr>
        <sz val="10.5"/>
        <rFont val="Times New Roman"/>
        <charset val="134"/>
      </rPr>
      <t>HRB400</t>
    </r>
    <r>
      <rPr>
        <sz val="10.5"/>
        <rFont val="宋体"/>
        <charset val="134"/>
      </rPr>
      <t>）</t>
    </r>
  </si>
  <si>
    <t>路肩培土、中央分隔带回填土、土路肩加固及路缘石</t>
  </si>
  <si>
    <t>313-1</t>
  </si>
  <si>
    <t>路肩培土</t>
  </si>
  <si>
    <t>313-2</t>
  </si>
  <si>
    <t>中央分隔带回填土</t>
  </si>
  <si>
    <t>313-6</t>
  </si>
  <si>
    <t>花岗岩路缘石</t>
  </si>
  <si>
    <t>313-7</t>
  </si>
  <si>
    <t>路肩培砂砾</t>
  </si>
  <si>
    <t>路面及中央分隔带排水</t>
  </si>
  <si>
    <t>314-8</t>
  </si>
  <si>
    <t>过水槽</t>
  </si>
  <si>
    <t>路面加强</t>
  </si>
  <si>
    <t>315-1</t>
  </si>
  <si>
    <t>315-2</t>
  </si>
  <si>
    <t>聚丙烯土工织物</t>
  </si>
  <si>
    <t>旧路面病害处理</t>
  </si>
  <si>
    <t>316-1</t>
  </si>
  <si>
    <t>热沥青灌缝</t>
  </si>
  <si>
    <t>316-2</t>
  </si>
  <si>
    <r>
      <rPr>
        <sz val="10.5"/>
        <rFont val="宋体"/>
        <charset val="134"/>
      </rPr>
      <t>厚</t>
    </r>
    <r>
      <rPr>
        <sz val="10.5"/>
        <rFont val="Times New Roman"/>
        <charset val="134"/>
      </rPr>
      <t>40mm</t>
    </r>
    <r>
      <rPr>
        <sz val="10.5"/>
        <rFont val="宋体"/>
        <charset val="134"/>
      </rPr>
      <t>中粒式沥青混凝土</t>
    </r>
  </si>
  <si>
    <t>316-3</t>
  </si>
  <si>
    <t>316-4</t>
  </si>
  <si>
    <t>其他路面</t>
  </si>
  <si>
    <t>317-1</t>
  </si>
  <si>
    <t>砂砾磨耗层</t>
  </si>
  <si>
    <r>
      <rPr>
        <sz val="12"/>
        <rFont val="黑体"/>
        <charset val="134"/>
      </rPr>
      <t>清单第</t>
    </r>
    <r>
      <rPr>
        <sz val="12"/>
        <rFont val="Times New Roman"/>
        <charset val="134"/>
      </rPr>
      <t>300</t>
    </r>
    <r>
      <rPr>
        <sz val="12"/>
        <rFont val="黑体"/>
        <charset val="134"/>
      </rPr>
      <t>章合计</t>
    </r>
    <r>
      <rPr>
        <sz val="12"/>
        <rFont val="Times New Roman"/>
        <charset val="134"/>
      </rPr>
      <t xml:space="preserve">  </t>
    </r>
    <r>
      <rPr>
        <sz val="12"/>
        <rFont val="黑体"/>
        <charset val="134"/>
      </rPr>
      <t>人民币（元）</t>
    </r>
  </si>
  <si>
    <r>
      <rPr>
        <sz val="12"/>
        <rFont val="宋体"/>
        <charset val="134"/>
      </rPr>
      <t>清单</t>
    </r>
    <r>
      <rPr>
        <sz val="12"/>
        <rFont val="Times New Roman"/>
        <charset val="134"/>
      </rPr>
      <t xml:space="preserve">   </t>
    </r>
    <r>
      <rPr>
        <sz val="12"/>
        <rFont val="宋体"/>
        <charset val="134"/>
      </rPr>
      <t>第</t>
    </r>
    <r>
      <rPr>
        <sz val="12"/>
        <rFont val="Times New Roman"/>
        <charset val="134"/>
      </rPr>
      <t>400</t>
    </r>
    <r>
      <rPr>
        <sz val="12"/>
        <rFont val="宋体"/>
        <charset val="134"/>
      </rPr>
      <t>章</t>
    </r>
    <r>
      <rPr>
        <sz val="12"/>
        <rFont val="Times New Roman"/>
        <charset val="134"/>
      </rPr>
      <t xml:space="preserve">   </t>
    </r>
    <r>
      <rPr>
        <sz val="12"/>
        <rFont val="宋体"/>
        <charset val="134"/>
      </rPr>
      <t>桥梁、涵洞</t>
    </r>
  </si>
  <si>
    <t>403-1</t>
  </si>
  <si>
    <r>
      <rPr>
        <sz val="10.5"/>
        <rFont val="宋体"/>
        <charset val="134"/>
      </rPr>
      <t>基础钢筋</t>
    </r>
    <r>
      <rPr>
        <sz val="10.5"/>
        <rFont val="Times New Roman"/>
        <charset val="134"/>
      </rPr>
      <t>(</t>
    </r>
    <r>
      <rPr>
        <sz val="10.5"/>
        <rFont val="宋体"/>
        <charset val="134"/>
      </rPr>
      <t>包括桥墩基桩、桥台基桩、承台</t>
    </r>
    <r>
      <rPr>
        <sz val="10.5"/>
        <rFont val="Times New Roman"/>
        <charset val="134"/>
      </rPr>
      <t>)</t>
    </r>
  </si>
  <si>
    <r>
      <rPr>
        <sz val="10.5"/>
        <rFont val="宋体"/>
        <charset val="134"/>
      </rPr>
      <t>光圆钢筋（</t>
    </r>
    <r>
      <rPr>
        <sz val="10.5"/>
        <rFont val="Times New Roman"/>
        <charset val="134"/>
      </rPr>
      <t>HPB300</t>
    </r>
    <r>
      <rPr>
        <sz val="10.5"/>
        <rFont val="宋体"/>
        <charset val="134"/>
      </rPr>
      <t>）</t>
    </r>
  </si>
  <si>
    <r>
      <rPr>
        <sz val="10.5"/>
        <rFont val="宋体"/>
        <charset val="0"/>
      </rPr>
      <t>带肋钢筋（</t>
    </r>
    <r>
      <rPr>
        <sz val="10.5"/>
        <rFont val="Times New Roman"/>
        <charset val="0"/>
      </rPr>
      <t>HRB400</t>
    </r>
    <r>
      <rPr>
        <sz val="10.5"/>
        <rFont val="宋体"/>
        <charset val="0"/>
      </rPr>
      <t>）</t>
    </r>
  </si>
  <si>
    <t>403-2</t>
  </si>
  <si>
    <t>下部结构钢筋</t>
  </si>
  <si>
    <r>
      <rPr>
        <sz val="10.5"/>
        <rFont val="宋体"/>
        <charset val="134"/>
      </rPr>
      <t>带肋钢筋（</t>
    </r>
    <r>
      <rPr>
        <sz val="10.5"/>
        <rFont val="Times New Roman"/>
        <charset val="134"/>
      </rPr>
      <t>HRB400</t>
    </r>
    <r>
      <rPr>
        <sz val="10.5"/>
        <rFont val="宋体"/>
        <charset val="134"/>
      </rPr>
      <t>）</t>
    </r>
  </si>
  <si>
    <t>403-3</t>
  </si>
  <si>
    <t>上部结构钢筋</t>
  </si>
  <si>
    <t>冷轧带肋钢筋焊网</t>
  </si>
  <si>
    <t>403-4</t>
  </si>
  <si>
    <t>附属结构钢筋</t>
  </si>
  <si>
    <t>404-1</t>
  </si>
  <si>
    <t>干处挖土方</t>
  </si>
  <si>
    <t>404-2</t>
  </si>
  <si>
    <t>水下挖土方</t>
  </si>
  <si>
    <t>404-3</t>
  </si>
  <si>
    <t>干处挖石方</t>
  </si>
  <si>
    <t>405-1</t>
  </si>
  <si>
    <t>钻孔灌注桩</t>
  </si>
  <si>
    <r>
      <rPr>
        <sz val="10.5"/>
        <rFont val="宋体"/>
        <charset val="134"/>
      </rPr>
      <t>钻孔灌注桩（</t>
    </r>
    <r>
      <rPr>
        <sz val="10.5"/>
        <rFont val="Times New Roman"/>
        <charset val="0"/>
      </rPr>
      <t>φ</t>
    </r>
    <r>
      <rPr>
        <sz val="10.5"/>
        <rFont val="Times New Roman"/>
        <charset val="134"/>
      </rPr>
      <t>2.2</t>
    </r>
    <r>
      <rPr>
        <sz val="10.5"/>
        <rFont val="Times New Roman"/>
        <charset val="0"/>
      </rPr>
      <t>m</t>
    </r>
    <r>
      <rPr>
        <sz val="10.5"/>
        <rFont val="宋体"/>
        <charset val="134"/>
      </rPr>
      <t>）</t>
    </r>
    <r>
      <rPr>
        <sz val="10.5"/>
        <rFont val="Times New Roman"/>
        <charset val="0"/>
      </rPr>
      <t xml:space="preserve"> C30</t>
    </r>
  </si>
  <si>
    <r>
      <rPr>
        <sz val="10.5"/>
        <rFont val="宋体"/>
        <charset val="134"/>
      </rPr>
      <t>钻孔灌注桩（</t>
    </r>
    <r>
      <rPr>
        <sz val="10.5"/>
        <rFont val="Times New Roman"/>
        <charset val="0"/>
      </rPr>
      <t>φ</t>
    </r>
    <r>
      <rPr>
        <sz val="10.5"/>
        <rFont val="Times New Roman"/>
        <charset val="134"/>
      </rPr>
      <t>1.8m</t>
    </r>
    <r>
      <rPr>
        <sz val="10.5"/>
        <rFont val="宋体"/>
        <charset val="134"/>
      </rPr>
      <t>）</t>
    </r>
    <r>
      <rPr>
        <sz val="10.5"/>
        <rFont val="Times New Roman"/>
        <charset val="134"/>
      </rPr>
      <t xml:space="preserve"> C30</t>
    </r>
  </si>
  <si>
    <r>
      <rPr>
        <sz val="10.5"/>
        <rFont val="宋体"/>
        <charset val="134"/>
      </rPr>
      <t>钻孔灌注桩（</t>
    </r>
    <r>
      <rPr>
        <sz val="10.5"/>
        <rFont val="Times New Roman"/>
        <charset val="134"/>
      </rPr>
      <t>φ1.5m</t>
    </r>
    <r>
      <rPr>
        <sz val="10.5"/>
        <rFont val="宋体"/>
        <charset val="134"/>
      </rPr>
      <t>）</t>
    </r>
    <r>
      <rPr>
        <sz val="10.5"/>
        <rFont val="Times New Roman"/>
        <charset val="134"/>
      </rPr>
      <t xml:space="preserve"> C30</t>
    </r>
  </si>
  <si>
    <r>
      <rPr>
        <sz val="10.5"/>
        <rFont val="宋体"/>
        <charset val="134"/>
      </rPr>
      <t>钻孔灌注桩（</t>
    </r>
    <r>
      <rPr>
        <sz val="10.5"/>
        <rFont val="Times New Roman"/>
        <charset val="134"/>
      </rPr>
      <t>φ1.2m</t>
    </r>
    <r>
      <rPr>
        <sz val="10.5"/>
        <rFont val="宋体"/>
        <charset val="134"/>
      </rPr>
      <t>）</t>
    </r>
    <r>
      <rPr>
        <sz val="10.5"/>
        <rFont val="Times New Roman"/>
        <charset val="134"/>
      </rPr>
      <t xml:space="preserve"> C30</t>
    </r>
  </si>
  <si>
    <t>410-1</t>
  </si>
  <si>
    <r>
      <rPr>
        <sz val="10.5"/>
        <rFont val="宋体"/>
        <charset val="134"/>
      </rPr>
      <t>混凝土基础</t>
    </r>
    <r>
      <rPr>
        <sz val="10.5"/>
        <rFont val="Times New Roman"/>
        <charset val="134"/>
      </rPr>
      <t>(</t>
    </r>
    <r>
      <rPr>
        <sz val="10.5"/>
        <rFont val="宋体"/>
        <charset val="134"/>
      </rPr>
      <t>包括支撑梁、桩基承台、桩系梁，但不包括桩基</t>
    </r>
    <r>
      <rPr>
        <sz val="10.5"/>
        <rFont val="Times New Roman"/>
        <charset val="134"/>
      </rPr>
      <t>)</t>
    </r>
  </si>
  <si>
    <t>C30</t>
  </si>
  <si>
    <t>m³</t>
  </si>
  <si>
    <r>
      <rPr>
        <sz val="10.5"/>
        <rFont val="Times New Roman"/>
        <charset val="134"/>
      </rPr>
      <t>C20</t>
    </r>
    <r>
      <rPr>
        <sz val="10.5"/>
        <rFont val="宋体"/>
        <charset val="134"/>
      </rPr>
      <t>素混凝土</t>
    </r>
  </si>
  <si>
    <r>
      <rPr>
        <sz val="10.5"/>
        <rFont val="Times New Roman"/>
        <charset val="134"/>
      </rPr>
      <t>C25</t>
    </r>
    <r>
      <rPr>
        <sz val="10.5"/>
        <rFont val="宋体"/>
        <charset val="134"/>
      </rPr>
      <t>片石混凝土</t>
    </r>
  </si>
  <si>
    <t>410-2</t>
  </si>
  <si>
    <t>混凝土下部结构</t>
  </si>
  <si>
    <t>桥台混凝土</t>
  </si>
  <si>
    <t>桥墩混凝土</t>
  </si>
  <si>
    <t>盖梁混凝土</t>
  </si>
  <si>
    <t>台帽混凝土</t>
  </si>
  <si>
    <t>410-3</t>
  </si>
  <si>
    <t>现浇混凝土上部结构</t>
  </si>
  <si>
    <r>
      <rPr>
        <sz val="10.5"/>
        <rFont val="Times New Roman"/>
        <charset val="0"/>
      </rPr>
      <t>C40</t>
    </r>
    <r>
      <rPr>
        <sz val="10.5"/>
        <rFont val="宋体"/>
        <charset val="134"/>
      </rPr>
      <t>（纤维）</t>
    </r>
  </si>
  <si>
    <t>C40</t>
  </si>
  <si>
    <t>410-5</t>
  </si>
  <si>
    <t>桥梁上部结构现浇整体化混凝土</t>
  </si>
  <si>
    <t>C50</t>
  </si>
  <si>
    <t>410-6</t>
  </si>
  <si>
    <t>现浇混凝土附属结构</t>
  </si>
  <si>
    <r>
      <rPr>
        <sz val="10.5"/>
        <rFont val="Times New Roman"/>
        <charset val="134"/>
      </rPr>
      <t>C50</t>
    </r>
    <r>
      <rPr>
        <sz val="10.5"/>
        <rFont val="宋体"/>
        <charset val="134"/>
      </rPr>
      <t>钢纤维混凝土</t>
    </r>
  </si>
  <si>
    <t>C35</t>
  </si>
  <si>
    <t>C25</t>
  </si>
  <si>
    <t>410-9</t>
  </si>
  <si>
    <t>橡胶块</t>
  </si>
  <si>
    <t>200×200×20mm</t>
  </si>
  <si>
    <t>块</t>
  </si>
  <si>
    <r>
      <rPr>
        <sz val="10.5"/>
        <rFont val="宋体"/>
        <charset val="134"/>
      </rPr>
      <t>橡胶块（</t>
    </r>
    <r>
      <rPr>
        <sz val="10.5"/>
        <rFont val="Times New Roman"/>
        <charset val="134"/>
      </rPr>
      <t>250×20mm)</t>
    </r>
  </si>
  <si>
    <t>410-12</t>
  </si>
  <si>
    <t>钢板（已建，维修）</t>
  </si>
  <si>
    <t>410-13</t>
  </si>
  <si>
    <t>环氧砂浆抹面（已建）</t>
  </si>
  <si>
    <t>m2</t>
  </si>
  <si>
    <t>410-14</t>
  </si>
  <si>
    <t>环氧砂浆填筑（已建）</t>
  </si>
  <si>
    <t>410-15</t>
  </si>
  <si>
    <t>钢梁</t>
  </si>
  <si>
    <t>Q355E</t>
  </si>
  <si>
    <t>Q345qE</t>
  </si>
  <si>
    <t>焊钉</t>
  </si>
  <si>
    <t>个</t>
  </si>
  <si>
    <r>
      <rPr>
        <sz val="10.5"/>
        <rFont val="Times New Roman"/>
        <charset val="134"/>
      </rPr>
      <t>M16</t>
    </r>
    <r>
      <rPr>
        <sz val="10.5"/>
        <rFont val="宋体"/>
        <charset val="134"/>
      </rPr>
      <t>螺栓</t>
    </r>
  </si>
  <si>
    <t>套</t>
  </si>
  <si>
    <r>
      <rPr>
        <sz val="10.5"/>
        <rFont val="Times New Roman"/>
        <charset val="134"/>
      </rPr>
      <t>M24</t>
    </r>
    <r>
      <rPr>
        <sz val="10.5"/>
        <rFont val="宋体"/>
        <charset val="134"/>
      </rPr>
      <t>高强螺栓</t>
    </r>
  </si>
  <si>
    <t>钢板防腐</t>
  </si>
  <si>
    <t>410-16</t>
  </si>
  <si>
    <t>墩柱钢套筒</t>
  </si>
  <si>
    <t>411-5</t>
  </si>
  <si>
    <t>后张法预应力钢绞线（含工作长度）</t>
  </si>
  <si>
    <t>411-6</t>
  </si>
  <si>
    <t>后张法预应力钢筋（含工作长度）</t>
  </si>
  <si>
    <t>411-8</t>
  </si>
  <si>
    <t>预制预应力混凝土上部结构</t>
  </si>
  <si>
    <r>
      <rPr>
        <sz val="10.5"/>
        <rFont val="宋体"/>
        <charset val="134"/>
      </rPr>
      <t>箱梁</t>
    </r>
    <r>
      <rPr>
        <sz val="10.5"/>
        <rFont val="Times New Roman"/>
        <charset val="134"/>
      </rPr>
      <t>C50</t>
    </r>
    <r>
      <rPr>
        <sz val="10.5"/>
        <rFont val="宋体"/>
        <charset val="134"/>
      </rPr>
      <t>混凝土</t>
    </r>
  </si>
  <si>
    <r>
      <rPr>
        <sz val="10.5"/>
        <rFont val="Times New Roman"/>
        <charset val="134"/>
      </rPr>
      <t>T</t>
    </r>
    <r>
      <rPr>
        <sz val="10.5"/>
        <rFont val="宋体"/>
        <charset val="134"/>
      </rPr>
      <t>梁</t>
    </r>
    <r>
      <rPr>
        <sz val="10.5"/>
        <rFont val="Times New Roman"/>
        <charset val="134"/>
      </rPr>
      <t>C50</t>
    </r>
    <r>
      <rPr>
        <sz val="10.5"/>
        <rFont val="宋体"/>
        <charset val="134"/>
      </rPr>
      <t>混凝土</t>
    </r>
  </si>
  <si>
    <t>413-1</t>
  </si>
  <si>
    <t>413-4</t>
  </si>
  <si>
    <t>浆砌预制混凝土块</t>
  </si>
  <si>
    <r>
      <rPr>
        <sz val="10.5"/>
        <rFont val="宋体"/>
        <charset val="134"/>
      </rPr>
      <t>混凝土块</t>
    </r>
    <r>
      <rPr>
        <sz val="10.5"/>
        <rFont val="Times New Roman"/>
        <charset val="134"/>
      </rPr>
      <t>C30</t>
    </r>
  </si>
  <si>
    <r>
      <rPr>
        <sz val="10.5"/>
        <rFont val="宋体"/>
        <charset val="134"/>
      </rPr>
      <t>混凝土块</t>
    </r>
    <r>
      <rPr>
        <sz val="10.5"/>
        <rFont val="Times New Roman"/>
        <charset val="134"/>
      </rPr>
      <t>C25</t>
    </r>
  </si>
  <si>
    <t>415-1</t>
  </si>
  <si>
    <t>沥青混凝土桥面铺装</t>
  </si>
  <si>
    <r>
      <rPr>
        <sz val="10.5"/>
        <rFont val="宋体"/>
        <charset val="134"/>
      </rPr>
      <t>沥青混凝土</t>
    </r>
    <r>
      <rPr>
        <sz val="10.5"/>
        <rFont val="Times New Roman"/>
        <charset val="0"/>
      </rPr>
      <t xml:space="preserve"> </t>
    </r>
  </si>
  <si>
    <t>沥青玛蹄脂</t>
  </si>
  <si>
    <t>415-2</t>
  </si>
  <si>
    <t>水泥混凝土桥面铺装</t>
  </si>
  <si>
    <r>
      <rPr>
        <sz val="10.5"/>
        <rFont val="Times New Roman"/>
        <charset val="134"/>
      </rPr>
      <t>C50</t>
    </r>
    <r>
      <rPr>
        <sz val="10.5"/>
        <rFont val="宋体"/>
        <charset val="134"/>
      </rPr>
      <t>混凝土</t>
    </r>
  </si>
  <si>
    <r>
      <rPr>
        <sz val="10.5"/>
        <rFont val="Times New Roman"/>
        <charset val="134"/>
      </rPr>
      <t>C40</t>
    </r>
    <r>
      <rPr>
        <sz val="10.5"/>
        <rFont val="宋体"/>
        <charset val="134"/>
      </rPr>
      <t>混凝土</t>
    </r>
  </si>
  <si>
    <r>
      <rPr>
        <sz val="10.5"/>
        <rFont val="宋体"/>
        <charset val="134"/>
      </rPr>
      <t>钢混组合梁</t>
    </r>
    <r>
      <rPr>
        <sz val="10.5"/>
        <rFont val="Times New Roman"/>
        <charset val="134"/>
      </rPr>
      <t>C50</t>
    </r>
  </si>
  <si>
    <t>415-3</t>
  </si>
  <si>
    <t>防水层</t>
  </si>
  <si>
    <t>415-4</t>
  </si>
  <si>
    <t>桥面排水</t>
  </si>
  <si>
    <r>
      <rPr>
        <sz val="10.5"/>
        <rFont val="Times New Roman"/>
        <charset val="134"/>
      </rPr>
      <t>PVC</t>
    </r>
    <r>
      <rPr>
        <sz val="10.5"/>
        <rFont val="宋体"/>
        <charset val="134"/>
      </rPr>
      <t>管</t>
    </r>
  </si>
  <si>
    <t>dn125PVC-U</t>
  </si>
  <si>
    <t>泄水管</t>
  </si>
  <si>
    <t>泄水钢管</t>
  </si>
  <si>
    <t>镀锌钢管</t>
  </si>
  <si>
    <t>桥面边部碎石盲沟</t>
  </si>
  <si>
    <t>415-5</t>
  </si>
  <si>
    <t>融雪防腐层</t>
  </si>
  <si>
    <t>415-6</t>
  </si>
  <si>
    <t>玻纤格栅</t>
  </si>
  <si>
    <t>415-7</t>
  </si>
  <si>
    <t>油毛毡</t>
  </si>
  <si>
    <t>415-8</t>
  </si>
  <si>
    <r>
      <rPr>
        <sz val="10.5"/>
        <rFont val="Times New Roman"/>
        <charset val="134"/>
      </rPr>
      <t>SBS</t>
    </r>
    <r>
      <rPr>
        <sz val="10.5"/>
        <rFont val="宋体"/>
        <charset val="134"/>
      </rPr>
      <t>防水卷材</t>
    </r>
  </si>
  <si>
    <t>416-1</t>
  </si>
  <si>
    <t>板式橡胶支座</t>
  </si>
  <si>
    <t>dm³</t>
  </si>
  <si>
    <t>416-4</t>
  </si>
  <si>
    <t>球形支座</t>
  </si>
  <si>
    <t>3.0MN</t>
  </si>
  <si>
    <t>3.5MN</t>
  </si>
  <si>
    <t>6.0MN</t>
  </si>
  <si>
    <t>8.0MN</t>
  </si>
  <si>
    <t>3.0-DX-e100</t>
  </si>
  <si>
    <t>3.0-SX-e100</t>
  </si>
  <si>
    <t>3.0-GD</t>
  </si>
  <si>
    <t>6.0-DX-e100</t>
  </si>
  <si>
    <t>6.0-SX-e100</t>
  </si>
  <si>
    <t>6.0-GD</t>
  </si>
  <si>
    <t>417-2</t>
  </si>
  <si>
    <t>模数式伸缩装置</t>
  </si>
  <si>
    <r>
      <rPr>
        <sz val="10.5"/>
        <rFont val="Times New Roman"/>
        <charset val="134"/>
      </rPr>
      <t>D40</t>
    </r>
    <r>
      <rPr>
        <sz val="10.5"/>
        <rFont val="宋体"/>
        <charset val="134"/>
      </rPr>
      <t>型</t>
    </r>
  </si>
  <si>
    <r>
      <rPr>
        <sz val="10.5"/>
        <rFont val="Times New Roman"/>
        <charset val="134"/>
      </rPr>
      <t>60</t>
    </r>
    <r>
      <rPr>
        <sz val="10.5"/>
        <rFont val="宋体"/>
        <charset val="134"/>
      </rPr>
      <t>型</t>
    </r>
  </si>
  <si>
    <r>
      <rPr>
        <sz val="10.5"/>
        <rFont val="Times New Roman"/>
        <charset val="134"/>
      </rPr>
      <t>D80</t>
    </r>
    <r>
      <rPr>
        <sz val="10.5"/>
        <rFont val="宋体"/>
        <charset val="134"/>
      </rPr>
      <t>型</t>
    </r>
  </si>
  <si>
    <r>
      <rPr>
        <sz val="10.5"/>
        <rFont val="Times New Roman"/>
        <charset val="134"/>
      </rPr>
      <t>D120</t>
    </r>
    <r>
      <rPr>
        <sz val="10.5"/>
        <rFont val="宋体"/>
        <charset val="134"/>
      </rPr>
      <t>型</t>
    </r>
  </si>
  <si>
    <r>
      <rPr>
        <sz val="10.5"/>
        <rFont val="Times New Roman"/>
        <charset val="134"/>
      </rPr>
      <t>D160</t>
    </r>
    <r>
      <rPr>
        <sz val="10.5"/>
        <rFont val="宋体"/>
        <charset val="134"/>
      </rPr>
      <t>型</t>
    </r>
  </si>
  <si>
    <r>
      <rPr>
        <sz val="10.5"/>
        <rFont val="Times New Roman"/>
        <charset val="134"/>
      </rPr>
      <t>D240</t>
    </r>
    <r>
      <rPr>
        <sz val="10.5"/>
        <rFont val="宋体"/>
        <charset val="134"/>
      </rPr>
      <t>型</t>
    </r>
  </si>
  <si>
    <t>417-5</t>
  </si>
  <si>
    <t>伸缩缝止水带</t>
  </si>
  <si>
    <t>419-1</t>
  </si>
  <si>
    <r>
      <rPr>
        <sz val="10.5"/>
        <rFont val="宋体"/>
        <charset val="134"/>
      </rPr>
      <t>单孔钢筋混凝土圆管涵（</t>
    </r>
    <r>
      <rPr>
        <sz val="10.5"/>
        <rFont val="Times New Roman"/>
        <charset val="134"/>
      </rPr>
      <t>φ…m</t>
    </r>
    <r>
      <rPr>
        <sz val="10.5"/>
        <rFont val="宋体"/>
        <charset val="134"/>
      </rPr>
      <t>）</t>
    </r>
  </si>
  <si>
    <t>φ1.5m</t>
  </si>
  <si>
    <t>φ1.0m</t>
  </si>
  <si>
    <t>419-2</t>
  </si>
  <si>
    <r>
      <rPr>
        <sz val="10.5"/>
        <rFont val="宋体"/>
        <charset val="134"/>
      </rPr>
      <t>双孔钢筋砼圆管涵（</t>
    </r>
    <r>
      <rPr>
        <sz val="10.5"/>
        <rFont val="Times New Roman"/>
        <charset val="134"/>
      </rPr>
      <t>φ…m</t>
    </r>
    <r>
      <rPr>
        <sz val="10.5"/>
        <rFont val="宋体"/>
        <charset val="134"/>
      </rPr>
      <t>）</t>
    </r>
  </si>
  <si>
    <r>
      <rPr>
        <sz val="10.5"/>
        <rFont val="宋体"/>
        <charset val="134"/>
      </rPr>
      <t>钢筋混凝土圆管涵主涵</t>
    </r>
    <r>
      <rPr>
        <sz val="10.5"/>
        <rFont val="Times New Roman"/>
        <charset val="134"/>
      </rPr>
      <t>(φ1.5m)</t>
    </r>
  </si>
  <si>
    <r>
      <rPr>
        <sz val="10.5"/>
        <rFont val="宋体"/>
        <charset val="134"/>
      </rPr>
      <t>钢筋混凝土圆管涵主涵</t>
    </r>
    <r>
      <rPr>
        <sz val="10.5"/>
        <rFont val="Times New Roman"/>
        <charset val="134"/>
      </rPr>
      <t>(φ1.0m)</t>
    </r>
  </si>
  <si>
    <t>419-4</t>
  </si>
  <si>
    <t>波纹管涵</t>
  </si>
  <si>
    <t>1-φ4m</t>
  </si>
  <si>
    <t>2-φ4m</t>
  </si>
  <si>
    <r>
      <rPr>
        <sz val="10.5"/>
        <rFont val="Times New Roman"/>
        <charset val="0"/>
      </rPr>
      <t>φ</t>
    </r>
    <r>
      <rPr>
        <sz val="10.5"/>
        <rFont val="Times New Roman"/>
        <charset val="134"/>
      </rPr>
      <t>1.5m</t>
    </r>
  </si>
  <si>
    <t>420-1</t>
  </si>
  <si>
    <t>钢筋混凝土盖板涵</t>
  </si>
  <si>
    <t>1-6.0m×2.2m</t>
  </si>
  <si>
    <t>1-6.0m×4m</t>
  </si>
  <si>
    <t>1-4.0m×3.5m</t>
  </si>
  <si>
    <t>1-4.0m×3.2m</t>
  </si>
  <si>
    <t>1-4.0m×3.0m</t>
  </si>
  <si>
    <t>1-4.0m×2.5m</t>
  </si>
  <si>
    <t>1-4.0m×2.6m</t>
  </si>
  <si>
    <t>1-4.0m×2.8m</t>
  </si>
  <si>
    <t>1-4.0m×2.2m</t>
  </si>
  <si>
    <t>1-4.0m×2.0m</t>
  </si>
  <si>
    <t>1-4.0m×1.8m</t>
  </si>
  <si>
    <t>1-4.0m×1.6m</t>
  </si>
  <si>
    <t>-m</t>
  </si>
  <si>
    <t>1-4.0m×1.5m</t>
  </si>
  <si>
    <t>-n</t>
  </si>
  <si>
    <t>1-2.0m×2.5m)</t>
  </si>
  <si>
    <t>-o</t>
  </si>
  <si>
    <t>1-2.0m×2m)</t>
  </si>
  <si>
    <t>-p</t>
  </si>
  <si>
    <t>1-2.0m×1.8m)</t>
  </si>
  <si>
    <t>-q</t>
  </si>
  <si>
    <t>1-2.0m×1.7m)</t>
  </si>
  <si>
    <t>-r</t>
  </si>
  <si>
    <t>1-2.0m×1.5m)</t>
  </si>
  <si>
    <t>-s</t>
  </si>
  <si>
    <t>1-2.0m×1.4m)</t>
  </si>
  <si>
    <t>-t</t>
  </si>
  <si>
    <t>1-2.0m×1.2m)</t>
  </si>
  <si>
    <r>
      <rPr>
        <sz val="12"/>
        <rFont val="黑体"/>
        <charset val="134"/>
      </rPr>
      <t>清单第</t>
    </r>
    <r>
      <rPr>
        <sz val="12"/>
        <rFont val="Times New Roman"/>
        <charset val="134"/>
      </rPr>
      <t>400</t>
    </r>
    <r>
      <rPr>
        <sz val="12"/>
        <rFont val="黑体"/>
        <charset val="134"/>
      </rPr>
      <t>章合计</t>
    </r>
    <r>
      <rPr>
        <sz val="12"/>
        <rFont val="Times New Roman"/>
        <charset val="134"/>
      </rPr>
      <t xml:space="preserve">  </t>
    </r>
    <r>
      <rPr>
        <sz val="12"/>
        <rFont val="黑体"/>
        <charset val="134"/>
      </rPr>
      <t>人民币（元）</t>
    </r>
  </si>
  <si>
    <r>
      <rPr>
        <b/>
        <sz val="14"/>
        <color rgb="FF000000"/>
        <rFont val="宋体"/>
        <charset val="134"/>
      </rPr>
      <t>投标报价汇总表</t>
    </r>
  </si>
  <si>
    <r>
      <rPr>
        <b/>
        <sz val="10"/>
        <color rgb="FF000000"/>
        <rFont val="宋体"/>
        <charset val="134"/>
      </rPr>
      <t>项目名称：国道</t>
    </r>
    <r>
      <rPr>
        <b/>
        <sz val="10"/>
        <color rgb="FF000000"/>
        <rFont val="Times New Roman"/>
        <charset val="134"/>
      </rPr>
      <t>210</t>
    </r>
    <r>
      <rPr>
        <b/>
        <sz val="10"/>
        <color rgb="FF000000"/>
        <rFont val="宋体"/>
        <charset val="134"/>
      </rPr>
      <t>线白云鄂博至固阳段公路工程施工总承包招标</t>
    </r>
  </si>
  <si>
    <r>
      <rPr>
        <sz val="10.5"/>
        <color indexed="8"/>
        <rFont val="宋体"/>
        <charset val="134"/>
      </rPr>
      <t>序号</t>
    </r>
  </si>
  <si>
    <r>
      <rPr>
        <sz val="10.5"/>
        <color indexed="8"/>
        <rFont val="宋体"/>
        <charset val="134"/>
      </rPr>
      <t>章次</t>
    </r>
  </si>
  <si>
    <r>
      <rPr>
        <sz val="10.5"/>
        <color indexed="8"/>
        <rFont val="宋体"/>
        <charset val="134"/>
      </rPr>
      <t>科目名称</t>
    </r>
  </si>
  <si>
    <r>
      <rPr>
        <sz val="10.5"/>
        <color indexed="8"/>
        <rFont val="宋体"/>
        <charset val="134"/>
      </rPr>
      <t>金额（元）</t>
    </r>
  </si>
  <si>
    <r>
      <rPr>
        <sz val="10.5"/>
        <color indexed="8"/>
        <rFont val="Times New Roman"/>
        <charset val="134"/>
      </rPr>
      <t>100</t>
    </r>
    <r>
      <rPr>
        <sz val="10.5"/>
        <color indexed="8"/>
        <rFont val="宋体"/>
        <charset val="134"/>
      </rPr>
      <t>章</t>
    </r>
  </si>
  <si>
    <r>
      <rPr>
        <sz val="10.5"/>
        <color indexed="8"/>
        <rFont val="宋体"/>
        <charset val="134"/>
      </rPr>
      <t>总则</t>
    </r>
  </si>
  <si>
    <r>
      <rPr>
        <sz val="10.5"/>
        <color indexed="8"/>
        <rFont val="Times New Roman"/>
        <charset val="134"/>
      </rPr>
      <t>200</t>
    </r>
    <r>
      <rPr>
        <sz val="10.5"/>
        <color indexed="8"/>
        <rFont val="宋体"/>
        <charset val="134"/>
      </rPr>
      <t>章</t>
    </r>
  </si>
  <si>
    <r>
      <rPr>
        <sz val="10.5"/>
        <color indexed="8"/>
        <rFont val="宋体"/>
        <charset val="134"/>
      </rPr>
      <t>路基</t>
    </r>
  </si>
  <si>
    <r>
      <rPr>
        <sz val="10.5"/>
        <color indexed="8"/>
        <rFont val="Times New Roman"/>
        <charset val="134"/>
      </rPr>
      <t>300</t>
    </r>
    <r>
      <rPr>
        <sz val="10.5"/>
        <color indexed="8"/>
        <rFont val="宋体"/>
        <charset val="134"/>
      </rPr>
      <t>章</t>
    </r>
  </si>
  <si>
    <r>
      <rPr>
        <sz val="10.5"/>
        <color indexed="8"/>
        <rFont val="宋体"/>
        <charset val="134"/>
      </rPr>
      <t>路面</t>
    </r>
  </si>
  <si>
    <r>
      <rPr>
        <sz val="10.5"/>
        <color indexed="8"/>
        <rFont val="Times New Roman"/>
        <charset val="134"/>
      </rPr>
      <t>400</t>
    </r>
    <r>
      <rPr>
        <sz val="10.5"/>
        <color indexed="8"/>
        <rFont val="宋体"/>
        <charset val="134"/>
      </rPr>
      <t>章</t>
    </r>
  </si>
  <si>
    <r>
      <rPr>
        <sz val="10.5"/>
        <color indexed="8"/>
        <rFont val="宋体"/>
        <charset val="134"/>
      </rPr>
      <t>桥梁、涵洞</t>
    </r>
  </si>
  <si>
    <r>
      <rPr>
        <sz val="10.5"/>
        <color rgb="FF000000"/>
        <rFont val="宋体"/>
        <charset val="134"/>
      </rPr>
      <t>第</t>
    </r>
    <r>
      <rPr>
        <sz val="10.5"/>
        <color rgb="FF000000"/>
        <rFont val="Times New Roman"/>
        <charset val="134"/>
      </rPr>
      <t>100</t>
    </r>
    <r>
      <rPr>
        <sz val="10.5"/>
        <color rgb="FF000000"/>
        <rFont val="宋体"/>
        <charset val="134"/>
      </rPr>
      <t>章～</t>
    </r>
    <r>
      <rPr>
        <sz val="10.5"/>
        <color rgb="FF000000"/>
        <rFont val="Times New Roman"/>
        <charset val="134"/>
      </rPr>
      <t>400</t>
    </r>
    <r>
      <rPr>
        <sz val="10.5"/>
        <color rgb="FF000000"/>
        <rFont val="宋体"/>
        <charset val="134"/>
      </rPr>
      <t>章清单合计</t>
    </r>
  </si>
  <si>
    <r>
      <rPr>
        <sz val="10.5"/>
        <color rgb="FF000000"/>
        <rFont val="宋体"/>
        <charset val="134"/>
      </rPr>
      <t>暂列金额（工程量清单第</t>
    </r>
    <r>
      <rPr>
        <sz val="10.5"/>
        <color rgb="FF000000"/>
        <rFont val="Times New Roman"/>
        <charset val="134"/>
      </rPr>
      <t>100</t>
    </r>
    <r>
      <rPr>
        <sz val="10.5"/>
        <color rgb="FF000000"/>
        <rFont val="宋体"/>
        <charset val="134"/>
      </rPr>
      <t>章</t>
    </r>
    <r>
      <rPr>
        <sz val="10.5"/>
        <color rgb="FF000000"/>
        <rFont val="Times New Roman"/>
        <charset val="134"/>
      </rPr>
      <t>~400</t>
    </r>
    <r>
      <rPr>
        <sz val="10.5"/>
        <color rgb="FF000000"/>
        <rFont val="宋体"/>
        <charset val="134"/>
      </rPr>
      <t>章合计金额的</t>
    </r>
    <r>
      <rPr>
        <sz val="10.5"/>
        <color rgb="FF000000"/>
        <rFont val="Times New Roman"/>
        <charset val="134"/>
      </rPr>
      <t>3%</t>
    </r>
    <r>
      <rPr>
        <sz val="10.5"/>
        <color rgb="FF000000"/>
        <rFont val="宋体"/>
        <charset val="134"/>
      </rPr>
      <t>）</t>
    </r>
  </si>
  <si>
    <r>
      <rPr>
        <sz val="10.5"/>
        <color rgb="FF000000"/>
        <rFont val="宋体"/>
        <charset val="134"/>
      </rPr>
      <t>投标报价（即</t>
    </r>
    <r>
      <rPr>
        <sz val="10.5"/>
        <color rgb="FF000000"/>
        <rFont val="Times New Roman"/>
        <charset val="134"/>
      </rPr>
      <t>5+6=7</t>
    </r>
    <r>
      <rPr>
        <sz val="10.5"/>
        <color rgb="FF000000"/>
        <rFont val="宋体"/>
        <charset val="134"/>
      </rPr>
      <t>）</t>
    </r>
  </si>
</sst>
</file>

<file path=xl/styles.xml><?xml version="1.0" encoding="utf-8"?>
<styleSheet xmlns="http://schemas.openxmlformats.org/spreadsheetml/2006/main">
  <numFmts count="8">
    <numFmt numFmtId="44" formatCode="_ &quot;￥&quot;* #,##0.00_ ;_ &quot;￥&quot;* \-#,##0.00_ ;_ &quot;￥&quot;* &quot;-&quot;??_ ;_ @_ "/>
    <numFmt numFmtId="42" formatCode="_ &quot;￥&quot;* #,##0_ ;_ &quot;￥&quot;* \-#,##0_ ;_ &quot;￥&quot;* &quot;-&quot;_ ;_ @_ "/>
    <numFmt numFmtId="176" formatCode="0_ "/>
    <numFmt numFmtId="43" formatCode="_ * #,##0.00_ ;_ * \-#,##0.00_ ;_ * &quot;-&quot;??_ ;_ @_ "/>
    <numFmt numFmtId="41" formatCode="_ * #,##0_ ;_ * \-#,##0_ ;_ * &quot;-&quot;_ ;_ @_ "/>
    <numFmt numFmtId="177" formatCode="0.00_);[Red]\(0.00\)"/>
    <numFmt numFmtId="178" formatCode="0.00_ "/>
    <numFmt numFmtId="179" formatCode="0.000_);[Red]\(0.000\)"/>
  </numFmts>
  <fonts count="65">
    <font>
      <sz val="11"/>
      <color theme="1"/>
      <name val="宋体"/>
      <charset val="134"/>
      <scheme val="minor"/>
    </font>
    <font>
      <sz val="12"/>
      <name val="Times New Roman"/>
      <charset val="134"/>
    </font>
    <font>
      <sz val="10"/>
      <name val="Times New Roman"/>
      <charset val="134"/>
    </font>
    <font>
      <b/>
      <sz val="14"/>
      <color rgb="FF000000"/>
      <name val="Times New Roman"/>
      <charset val="134"/>
    </font>
    <font>
      <b/>
      <sz val="14"/>
      <color indexed="8"/>
      <name val="Times New Roman"/>
      <charset val="134"/>
    </font>
    <font>
      <b/>
      <sz val="10"/>
      <color rgb="FF000000"/>
      <name val="Times New Roman"/>
      <charset val="134"/>
    </font>
    <font>
      <b/>
      <sz val="10"/>
      <color indexed="8"/>
      <name val="Times New Roman"/>
      <charset val="134"/>
    </font>
    <font>
      <sz val="10.5"/>
      <color indexed="8"/>
      <name val="Times New Roman"/>
      <charset val="134"/>
    </font>
    <font>
      <sz val="10.5"/>
      <color rgb="FF000000"/>
      <name val="Times New Roman"/>
      <charset val="134"/>
    </font>
    <font>
      <b/>
      <sz val="10.5"/>
      <color indexed="8"/>
      <name val="Times New Roman"/>
      <charset val="134"/>
    </font>
    <font>
      <sz val="11"/>
      <name val="宋体"/>
      <charset val="134"/>
      <scheme val="minor"/>
    </font>
    <font>
      <sz val="16"/>
      <name val="Times New Roman"/>
      <charset val="134"/>
    </font>
    <font>
      <b/>
      <sz val="11"/>
      <name val="Times New Roman"/>
      <charset val="134"/>
    </font>
    <font>
      <b/>
      <sz val="10"/>
      <name val="Times New Roman"/>
      <charset val="134"/>
    </font>
    <font>
      <sz val="10.5"/>
      <name val="宋体"/>
      <charset val="134"/>
    </font>
    <font>
      <sz val="10.5"/>
      <name val="Times New Roman"/>
      <charset val="0"/>
    </font>
    <font>
      <sz val="10.5"/>
      <name val="Times New Roman"/>
      <charset val="134"/>
    </font>
    <font>
      <sz val="10.5"/>
      <color theme="1"/>
      <name val="Times New Roman"/>
      <charset val="134"/>
    </font>
    <font>
      <sz val="10.5"/>
      <name val="宋体"/>
      <charset val="0"/>
    </font>
    <font>
      <sz val="10.5"/>
      <color theme="1"/>
      <name val="宋体"/>
      <charset val="134"/>
    </font>
    <font>
      <sz val="11"/>
      <color rgb="FFFF0000"/>
      <name val="宋体"/>
      <charset val="134"/>
      <scheme val="minor"/>
    </font>
    <font>
      <sz val="16"/>
      <color theme="1"/>
      <name val="Times New Roman"/>
      <charset val="134"/>
    </font>
    <font>
      <sz val="11"/>
      <color theme="1"/>
      <name val="Times New Roman"/>
      <charset val="134"/>
    </font>
    <font>
      <b/>
      <sz val="11"/>
      <color theme="1"/>
      <name val="Times New Roman"/>
      <charset val="134"/>
    </font>
    <font>
      <b/>
      <sz val="10"/>
      <color theme="1"/>
      <name val="Times New Roman"/>
      <charset val="134"/>
    </font>
    <font>
      <sz val="12"/>
      <color theme="1"/>
      <name val="Times New Roman"/>
      <charset val="134"/>
    </font>
    <font>
      <sz val="9"/>
      <color theme="1"/>
      <name val="Times New Roman"/>
      <charset val="134"/>
    </font>
    <font>
      <sz val="11"/>
      <color rgb="FFFF0000"/>
      <name val="Times New Roman"/>
      <charset val="134"/>
    </font>
    <font>
      <b/>
      <sz val="11"/>
      <color theme="1"/>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sz val="11"/>
      <color rgb="FF9C0006"/>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0"/>
      <name val="Helv"/>
      <charset val="0"/>
    </font>
    <font>
      <b/>
      <sz val="14"/>
      <color rgb="FF000000"/>
      <name val="宋体"/>
      <charset val="134"/>
    </font>
    <font>
      <b/>
      <sz val="10"/>
      <color rgb="FF000000"/>
      <name val="宋体"/>
      <charset val="134"/>
    </font>
    <font>
      <sz val="10.5"/>
      <color indexed="8"/>
      <name val="宋体"/>
      <charset val="134"/>
    </font>
    <font>
      <sz val="10.5"/>
      <color rgb="FF000000"/>
      <name val="宋体"/>
      <charset val="134"/>
    </font>
    <font>
      <sz val="16"/>
      <name val="黑体"/>
      <charset val="134"/>
    </font>
    <font>
      <b/>
      <sz val="11"/>
      <name val="宋体"/>
      <charset val="134"/>
    </font>
    <font>
      <b/>
      <sz val="10"/>
      <name val="宋体"/>
      <charset val="134"/>
    </font>
    <font>
      <sz val="12"/>
      <name val="宋体"/>
      <charset val="134"/>
    </font>
    <font>
      <sz val="12"/>
      <name val="黑体"/>
      <charset val="134"/>
    </font>
    <font>
      <vertAlign val="superscript"/>
      <sz val="10.5"/>
      <name val="Times New Roman"/>
      <charset val="134"/>
    </font>
    <font>
      <sz val="16"/>
      <color theme="1"/>
      <name val="黑体"/>
      <charset val="134"/>
    </font>
    <font>
      <b/>
      <sz val="11"/>
      <color theme="1"/>
      <name val="宋体"/>
      <charset val="134"/>
    </font>
    <font>
      <b/>
      <sz val="10"/>
      <color theme="1"/>
      <name val="宋体"/>
      <charset val="134"/>
    </font>
    <font>
      <sz val="12"/>
      <color theme="1"/>
      <name val="宋体"/>
      <charset val="134"/>
    </font>
    <font>
      <sz val="11"/>
      <color theme="1"/>
      <name val="宋体"/>
      <charset val="134"/>
    </font>
    <font>
      <sz val="12"/>
      <color theme="1"/>
      <name val="黑体"/>
      <charset val="134"/>
    </font>
  </fonts>
  <fills count="36">
    <fill>
      <patternFill patternType="none"/>
    </fill>
    <fill>
      <patternFill patternType="gray125"/>
    </fill>
    <fill>
      <patternFill patternType="solid">
        <fgColor rgb="FFFFE081"/>
        <bgColor indexed="64"/>
      </patternFill>
    </fill>
    <fill>
      <patternFill patternType="solid">
        <fgColor theme="0"/>
        <bgColor indexed="64"/>
      </patternFill>
    </fill>
    <fill>
      <patternFill patternType="solid">
        <fgColor theme="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7CE"/>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theme="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599993896298105"/>
        <bgColor indexed="64"/>
      </patternFill>
    </fill>
  </fills>
  <borders count="25">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9" fillId="9" borderId="0" applyNumberFormat="0" applyBorder="0" applyAlignment="0" applyProtection="0">
      <alignment vertical="center"/>
    </xf>
    <xf numFmtId="0" fontId="33" fillId="12"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6" borderId="0" applyNumberFormat="0" applyBorder="0" applyAlignment="0" applyProtection="0">
      <alignment vertical="center"/>
    </xf>
    <xf numFmtId="0" fontId="32" fillId="11" borderId="0" applyNumberFormat="0" applyBorder="0" applyAlignment="0" applyProtection="0">
      <alignment vertical="center"/>
    </xf>
    <xf numFmtId="43" fontId="0" fillId="0" borderId="0" applyFont="0" applyFill="0" applyBorder="0" applyAlignment="0" applyProtection="0">
      <alignment vertical="center"/>
    </xf>
    <xf numFmtId="0" fontId="30" fillId="14"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19" borderId="18" applyNumberFormat="0" applyFont="0" applyAlignment="0" applyProtection="0">
      <alignment vertical="center"/>
    </xf>
    <xf numFmtId="0" fontId="30" fillId="21" borderId="0" applyNumberFormat="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20" applyNumberFormat="0" applyFill="0" applyAlignment="0" applyProtection="0">
      <alignment vertical="center"/>
    </xf>
    <xf numFmtId="0" fontId="43" fillId="0" borderId="20" applyNumberFormat="0" applyFill="0" applyAlignment="0" applyProtection="0">
      <alignment vertical="center"/>
    </xf>
    <xf numFmtId="0" fontId="30" fillId="27" borderId="0" applyNumberFormat="0" applyBorder="0" applyAlignment="0" applyProtection="0">
      <alignment vertical="center"/>
    </xf>
    <xf numFmtId="0" fontId="37" fillId="0" borderId="21" applyNumberFormat="0" applyFill="0" applyAlignment="0" applyProtection="0">
      <alignment vertical="center"/>
    </xf>
    <xf numFmtId="0" fontId="30" fillId="28" borderId="0" applyNumberFormat="0" applyBorder="0" applyAlignment="0" applyProtection="0">
      <alignment vertical="center"/>
    </xf>
    <xf numFmtId="0" fontId="44" fillId="30" borderId="22" applyNumberFormat="0" applyAlignment="0" applyProtection="0">
      <alignment vertical="center"/>
    </xf>
    <xf numFmtId="0" fontId="45" fillId="30" borderId="17" applyNumberFormat="0" applyAlignment="0" applyProtection="0">
      <alignment vertical="center"/>
    </xf>
    <xf numFmtId="0" fontId="39" fillId="23" borderId="19" applyNumberFormat="0" applyAlignment="0" applyProtection="0">
      <alignment vertical="center"/>
    </xf>
    <xf numFmtId="0" fontId="29" fillId="18" borderId="0" applyNumberFormat="0" applyBorder="0" applyAlignment="0" applyProtection="0">
      <alignment vertical="center"/>
    </xf>
    <xf numFmtId="0" fontId="30" fillId="17" borderId="0" applyNumberFormat="0" applyBorder="0" applyAlignment="0" applyProtection="0">
      <alignment vertical="center"/>
    </xf>
    <xf numFmtId="0" fontId="46" fillId="0" borderId="23" applyNumberFormat="0" applyFill="0" applyAlignment="0" applyProtection="0">
      <alignment vertical="center"/>
    </xf>
    <xf numFmtId="0" fontId="47" fillId="0" borderId="24" applyNumberFormat="0" applyFill="0" applyAlignment="0" applyProtection="0">
      <alignment vertical="center"/>
    </xf>
    <xf numFmtId="0" fontId="31" fillId="10" borderId="0" applyNumberFormat="0" applyBorder="0" applyAlignment="0" applyProtection="0">
      <alignment vertical="center"/>
    </xf>
    <xf numFmtId="0" fontId="34" fillId="13" borderId="0" applyNumberFormat="0" applyBorder="0" applyAlignment="0" applyProtection="0">
      <alignment vertical="center"/>
    </xf>
    <xf numFmtId="0" fontId="29" fillId="8" borderId="0" applyNumberFormat="0" applyBorder="0" applyAlignment="0" applyProtection="0">
      <alignment vertical="center"/>
    </xf>
    <xf numFmtId="0" fontId="30" fillId="31" borderId="0" applyNumberFormat="0" applyBorder="0" applyAlignment="0" applyProtection="0">
      <alignment vertical="center"/>
    </xf>
    <xf numFmtId="0" fontId="29" fillId="22" borderId="0" applyNumberFormat="0" applyBorder="0" applyAlignment="0" applyProtection="0">
      <alignment vertical="center"/>
    </xf>
    <xf numFmtId="0" fontId="29" fillId="29" borderId="0" applyNumberFormat="0" applyBorder="0" applyAlignment="0" applyProtection="0">
      <alignment vertical="center"/>
    </xf>
    <xf numFmtId="0" fontId="29" fillId="26" borderId="0" applyNumberFormat="0" applyBorder="0" applyAlignment="0" applyProtection="0">
      <alignment vertical="center"/>
    </xf>
    <xf numFmtId="0" fontId="29" fillId="33" borderId="0" applyNumberFormat="0" applyBorder="0" applyAlignment="0" applyProtection="0">
      <alignment vertical="center"/>
    </xf>
    <xf numFmtId="0" fontId="30" fillId="7" borderId="0" applyNumberFormat="0" applyBorder="0" applyAlignment="0" applyProtection="0">
      <alignment vertical="center"/>
    </xf>
    <xf numFmtId="0" fontId="30" fillId="16" borderId="0" applyNumberFormat="0" applyBorder="0" applyAlignment="0" applyProtection="0">
      <alignment vertical="center"/>
    </xf>
    <xf numFmtId="0" fontId="29" fillId="20" borderId="0" applyNumberFormat="0" applyBorder="0" applyAlignment="0" applyProtection="0">
      <alignment vertical="center"/>
    </xf>
    <xf numFmtId="0" fontId="29" fillId="32" borderId="0" applyNumberFormat="0" applyBorder="0" applyAlignment="0" applyProtection="0">
      <alignment vertical="center"/>
    </xf>
    <xf numFmtId="0" fontId="30" fillId="15" borderId="0" applyNumberFormat="0" applyBorder="0" applyAlignment="0" applyProtection="0">
      <alignment vertical="center"/>
    </xf>
    <xf numFmtId="0" fontId="29" fillId="5" borderId="0" applyNumberFormat="0" applyBorder="0" applyAlignment="0" applyProtection="0">
      <alignment vertical="center"/>
    </xf>
    <xf numFmtId="0" fontId="30" fillId="25" borderId="0" applyNumberFormat="0" applyBorder="0" applyAlignment="0" applyProtection="0">
      <alignment vertical="center"/>
    </xf>
    <xf numFmtId="0" fontId="30" fillId="24" borderId="0" applyNumberFormat="0" applyBorder="0" applyAlignment="0" applyProtection="0">
      <alignment vertical="center"/>
    </xf>
    <xf numFmtId="0" fontId="29" fillId="35" borderId="0" applyNumberFormat="0" applyBorder="0" applyAlignment="0" applyProtection="0">
      <alignment vertical="center"/>
    </xf>
    <xf numFmtId="0" fontId="48" fillId="0" borderId="0"/>
    <xf numFmtId="0" fontId="30" fillId="34" borderId="0" applyNumberFormat="0" applyBorder="0" applyAlignment="0" applyProtection="0">
      <alignment vertical="center"/>
    </xf>
  </cellStyleXfs>
  <cellXfs count="127">
    <xf numFmtId="0" fontId="0" fillId="0" borderId="0" xfId="0">
      <alignment vertical="center"/>
    </xf>
    <xf numFmtId="0" fontId="1" fillId="0" borderId="0" xfId="0" applyFont="1" applyFill="1" applyAlignment="1"/>
    <xf numFmtId="0" fontId="2" fillId="0" borderId="0" xfId="0" applyFont="1" applyFill="1" applyAlignment="1">
      <alignment horizontal="center" vertical="center"/>
    </xf>
    <xf numFmtId="0" fontId="1"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2" fillId="0" borderId="0" xfId="0" applyFont="1" applyFill="1" applyBorder="1" applyAlignment="1">
      <alignment horizontal="center" vertical="center"/>
    </xf>
    <xf numFmtId="0" fontId="7"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7" fillId="0" borderId="10" xfId="0" applyFont="1" applyFill="1" applyBorder="1" applyAlignment="1">
      <alignment horizontal="center" vertical="center" wrapText="1"/>
    </xf>
    <xf numFmtId="176" fontId="9" fillId="0" borderId="11" xfId="0" applyNumberFormat="1" applyFont="1" applyFill="1" applyBorder="1" applyAlignment="1">
      <alignment horizontal="center" vertical="center" wrapText="1"/>
    </xf>
    <xf numFmtId="0" fontId="10" fillId="0" borderId="0" xfId="0" applyFont="1">
      <alignment vertical="center"/>
    </xf>
    <xf numFmtId="0" fontId="11" fillId="0" borderId="0" xfId="0" applyFont="1" applyAlignment="1">
      <alignment horizontal="center" vertical="center" wrapText="1"/>
    </xf>
    <xf numFmtId="0" fontId="12" fillId="0" borderId="0" xfId="0" applyFont="1" applyAlignment="1">
      <alignment horizontal="left" wrapText="1"/>
    </xf>
    <xf numFmtId="0" fontId="13" fillId="0" borderId="0" xfId="0" applyFont="1" applyAlignment="1">
      <alignment horizontal="right"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49" fontId="15" fillId="0" borderId="5" xfId="0" applyNumberFormat="1" applyFont="1" applyFill="1" applyBorder="1" applyAlignment="1">
      <alignment horizontal="center" vertical="center" wrapText="1"/>
    </xf>
    <xf numFmtId="0" fontId="14" fillId="0" borderId="6" xfId="0" applyFont="1" applyFill="1" applyBorder="1" applyAlignment="1">
      <alignment horizontal="justify" vertical="center" wrapText="1"/>
    </xf>
    <xf numFmtId="0" fontId="16" fillId="0" borderId="6" xfId="0" applyFont="1" applyFill="1" applyBorder="1" applyAlignment="1">
      <alignment horizontal="center" vertical="center" wrapText="1"/>
    </xf>
    <xf numFmtId="177" fontId="16" fillId="0" borderId="6" xfId="0" applyNumberFormat="1" applyFont="1" applyFill="1" applyBorder="1" applyAlignment="1">
      <alignment horizontal="center" vertical="center" wrapText="1"/>
    </xf>
    <xf numFmtId="178" fontId="16" fillId="0" borderId="6" xfId="0" applyNumberFormat="1" applyFont="1" applyBorder="1" applyAlignment="1">
      <alignment horizontal="center" vertical="center" wrapText="1"/>
    </xf>
    <xf numFmtId="176" fontId="16" fillId="0" borderId="7" xfId="0" applyNumberFormat="1" applyFont="1" applyBorder="1" applyAlignment="1">
      <alignment horizontal="center" vertical="center" wrapText="1"/>
    </xf>
    <xf numFmtId="0" fontId="15" fillId="0" borderId="6" xfId="0" applyFont="1" applyFill="1" applyBorder="1" applyAlignment="1">
      <alignment horizontal="center" vertical="center" wrapText="1"/>
    </xf>
    <xf numFmtId="178" fontId="17" fillId="2" borderId="6" xfId="0" applyNumberFormat="1" applyFont="1" applyFill="1" applyBorder="1" applyAlignment="1" applyProtection="1">
      <alignment horizontal="center" vertical="center" wrapText="1"/>
      <protection locked="0"/>
    </xf>
    <xf numFmtId="0" fontId="18" fillId="0" borderId="6" xfId="0" applyFont="1" applyFill="1" applyBorder="1" applyAlignment="1">
      <alignment horizontal="justify" vertical="center" wrapText="1"/>
    </xf>
    <xf numFmtId="49" fontId="15" fillId="3" borderId="5" xfId="0" applyNumberFormat="1" applyFont="1" applyFill="1" applyBorder="1" applyAlignment="1">
      <alignment horizontal="center" vertical="center" wrapText="1"/>
    </xf>
    <xf numFmtId="0" fontId="14" fillId="3" borderId="6" xfId="0" applyFont="1" applyFill="1" applyBorder="1" applyAlignment="1">
      <alignment horizontal="justify" vertical="center" wrapText="1"/>
    </xf>
    <xf numFmtId="0" fontId="15" fillId="3" borderId="6" xfId="0" applyFont="1" applyFill="1" applyBorder="1" applyAlignment="1">
      <alignment horizontal="center" vertical="center" wrapText="1"/>
    </xf>
    <xf numFmtId="0" fontId="18" fillId="0" borderId="6"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6" fillId="0" borderId="6" xfId="0" applyFont="1" applyFill="1" applyBorder="1" applyAlignment="1">
      <alignment horizontal="justify" vertical="center" wrapText="1"/>
    </xf>
    <xf numFmtId="0" fontId="16" fillId="0" borderId="6" xfId="0" applyFont="1" applyFill="1" applyBorder="1" applyAlignment="1">
      <alignment vertical="center"/>
    </xf>
    <xf numFmtId="0" fontId="15" fillId="0" borderId="6" xfId="0" applyFont="1" applyFill="1" applyBorder="1" applyAlignment="1">
      <alignment horizontal="left" vertical="center" wrapText="1"/>
    </xf>
    <xf numFmtId="0" fontId="14" fillId="0" borderId="6" xfId="0" applyFont="1" applyFill="1" applyBorder="1" applyAlignment="1">
      <alignment vertical="center" wrapText="1"/>
    </xf>
    <xf numFmtId="0" fontId="16" fillId="0" borderId="6" xfId="0" applyFont="1" applyFill="1" applyBorder="1" applyAlignment="1">
      <alignment vertical="center" wrapText="1"/>
    </xf>
    <xf numFmtId="49" fontId="16" fillId="0" borderId="5" xfId="0" applyNumberFormat="1" applyFont="1" applyFill="1" applyBorder="1" applyAlignment="1">
      <alignment horizontal="center" vertical="center"/>
    </xf>
    <xf numFmtId="0" fontId="14" fillId="0" borderId="6" xfId="0" applyFont="1" applyFill="1" applyBorder="1" applyAlignment="1">
      <alignment horizontal="center" vertical="center" wrapText="1"/>
    </xf>
    <xf numFmtId="0" fontId="14" fillId="3" borderId="6" xfId="0" applyFont="1" applyFill="1" applyBorder="1" applyAlignment="1">
      <alignment horizontal="center" vertical="center" wrapText="1"/>
    </xf>
    <xf numFmtId="179" fontId="16" fillId="0" borderId="6" xfId="0" applyNumberFormat="1" applyFont="1" applyFill="1" applyBorder="1" applyAlignment="1">
      <alignment horizontal="center" vertical="center" wrapText="1"/>
    </xf>
    <xf numFmtId="0" fontId="16" fillId="3" borderId="6" xfId="0" applyFont="1" applyFill="1" applyBorder="1" applyAlignment="1">
      <alignment horizontal="justify" vertical="center" wrapText="1"/>
    </xf>
    <xf numFmtId="0" fontId="16" fillId="3" borderId="6" xfId="0" applyFont="1" applyFill="1" applyBorder="1" applyAlignment="1">
      <alignment horizontal="center" vertical="center" wrapText="1"/>
    </xf>
    <xf numFmtId="0" fontId="14" fillId="3" borderId="6" xfId="0" applyFont="1" applyFill="1" applyBorder="1" applyAlignment="1">
      <alignment horizontal="left" vertical="center" wrapText="1"/>
    </xf>
    <xf numFmtId="0" fontId="15" fillId="3" borderId="6" xfId="0" applyFont="1" applyFill="1" applyBorder="1" applyAlignment="1">
      <alignment horizontal="justify" vertical="center" wrapText="1"/>
    </xf>
    <xf numFmtId="0" fontId="18" fillId="3" borderId="6" xfId="0" applyFont="1" applyFill="1" applyBorder="1" applyAlignment="1">
      <alignment horizontal="left" vertical="center" wrapText="1"/>
    </xf>
    <xf numFmtId="0" fontId="16" fillId="3" borderId="6" xfId="0" applyFont="1" applyFill="1" applyBorder="1" applyAlignment="1">
      <alignment vertical="center"/>
    </xf>
    <xf numFmtId="0" fontId="15" fillId="3" borderId="6" xfId="0" applyFont="1" applyFill="1" applyBorder="1" applyAlignment="1">
      <alignment horizontal="left" vertical="center" wrapText="1"/>
    </xf>
    <xf numFmtId="0" fontId="18" fillId="3" borderId="6" xfId="0" applyFont="1" applyFill="1" applyBorder="1" applyAlignment="1">
      <alignment horizontal="center" vertical="center" wrapText="1"/>
    </xf>
    <xf numFmtId="0" fontId="16" fillId="3" borderId="6" xfId="0" applyFont="1" applyFill="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76" fontId="1" fillId="0" borderId="10" xfId="0" applyNumberFormat="1" applyFont="1" applyBorder="1" applyAlignment="1">
      <alignment horizontal="center" vertical="center" wrapText="1"/>
    </xf>
    <xf numFmtId="176" fontId="1" fillId="0" borderId="11" xfId="0" applyNumberFormat="1"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10" fillId="0" borderId="0" xfId="0" applyFont="1" applyAlignment="1">
      <alignment horizontal="left" vertical="center" wrapText="1"/>
    </xf>
    <xf numFmtId="0" fontId="10" fillId="4" borderId="0" xfId="0" applyFont="1" applyFill="1" applyAlignment="1">
      <alignment horizontal="center" vertical="center" wrapText="1"/>
    </xf>
    <xf numFmtId="0" fontId="16" fillId="0" borderId="5" xfId="0" applyFont="1" applyBorder="1" applyAlignment="1">
      <alignment horizontal="center" vertical="center" wrapText="1"/>
    </xf>
    <xf numFmtId="0" fontId="14" fillId="0" borderId="6" xfId="0" applyFont="1" applyBorder="1" applyAlignment="1">
      <alignment horizontal="left" vertical="center" wrapText="1"/>
    </xf>
    <xf numFmtId="0" fontId="16" fillId="0" borderId="6" xfId="0" applyFont="1" applyBorder="1" applyAlignment="1">
      <alignment horizontal="center" vertical="center" wrapText="1"/>
    </xf>
    <xf numFmtId="0" fontId="16" fillId="0" borderId="5" xfId="0" applyFont="1" applyFill="1" applyBorder="1" applyAlignment="1">
      <alignment horizontal="center" vertical="center" wrapText="1"/>
    </xf>
    <xf numFmtId="0" fontId="16" fillId="0" borderId="6" xfId="0" applyFont="1" applyBorder="1" applyAlignment="1">
      <alignment horizontal="left" vertical="center" wrapText="1"/>
    </xf>
    <xf numFmtId="0" fontId="10" fillId="4" borderId="0" xfId="0" applyFont="1" applyFill="1" applyAlignment="1">
      <alignment vertical="center" wrapText="1"/>
    </xf>
    <xf numFmtId="0" fontId="10" fillId="0" borderId="0" xfId="0" applyFont="1" applyAlignment="1">
      <alignment horizontal="center" wrapText="1"/>
    </xf>
    <xf numFmtId="0" fontId="10" fillId="0" borderId="0" xfId="0" applyFont="1" applyFill="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horizont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7" xfId="0" applyFont="1" applyFill="1" applyBorder="1" applyAlignment="1">
      <alignment horizontal="center" vertical="center" wrapText="1"/>
    </xf>
    <xf numFmtId="178" fontId="16" fillId="0" borderId="6" xfId="0" applyNumberFormat="1" applyFont="1" applyFill="1" applyBorder="1" applyAlignment="1">
      <alignment horizontal="center" vertical="center" wrapText="1"/>
    </xf>
    <xf numFmtId="176" fontId="16" fillId="0" borderId="7" xfId="0" applyNumberFormat="1" applyFont="1" applyFill="1" applyBorder="1" applyAlignment="1">
      <alignment horizontal="center" vertical="center" wrapText="1"/>
    </xf>
    <xf numFmtId="0" fontId="15" fillId="0" borderId="5" xfId="48" applyFont="1" applyFill="1" applyBorder="1" applyAlignment="1">
      <alignment horizontal="center" vertical="center" wrapText="1"/>
    </xf>
    <xf numFmtId="0" fontId="14" fillId="0" borderId="6" xfId="48" applyFont="1" applyFill="1" applyBorder="1" applyAlignment="1">
      <alignment vertical="center" wrapText="1" shrinkToFit="1"/>
    </xf>
    <xf numFmtId="0" fontId="15" fillId="0" borderId="6" xfId="48" applyFont="1" applyFill="1" applyBorder="1" applyAlignment="1">
      <alignment horizontal="center" vertical="center" wrapText="1"/>
    </xf>
    <xf numFmtId="49" fontId="16" fillId="0" borderId="5" xfId="0" applyNumberFormat="1" applyFont="1" applyFill="1" applyBorder="1" applyAlignment="1">
      <alignment horizontal="center" vertical="center" wrapText="1"/>
    </xf>
    <xf numFmtId="0" fontId="16" fillId="0" borderId="6" xfId="0" applyFont="1" applyFill="1" applyBorder="1" applyAlignment="1">
      <alignment horizontal="left" vertical="center" wrapText="1"/>
    </xf>
    <xf numFmtId="0" fontId="19" fillId="0" borderId="6" xfId="0" applyFont="1" applyFill="1" applyBorder="1" applyAlignment="1">
      <alignment horizontal="left" vertical="center"/>
    </xf>
    <xf numFmtId="0" fontId="0" fillId="0" borderId="0" xfId="0" applyAlignment="1"/>
    <xf numFmtId="0" fontId="0" fillId="0" borderId="0" xfId="0" applyFill="1">
      <alignment vertical="center"/>
    </xf>
    <xf numFmtId="0" fontId="20" fillId="0" borderId="0" xfId="0" applyFont="1">
      <alignment vertical="center"/>
    </xf>
    <xf numFmtId="0" fontId="0" fillId="0" borderId="0" xfId="0" applyAlignment="1">
      <alignment horizontal="center" vertical="center"/>
    </xf>
    <xf numFmtId="0" fontId="21" fillId="0" borderId="0" xfId="0" applyFont="1" applyAlignment="1">
      <alignment horizontal="center" vertical="center"/>
    </xf>
    <xf numFmtId="0" fontId="22" fillId="0" borderId="0" xfId="0" applyFont="1">
      <alignment vertical="center"/>
    </xf>
    <xf numFmtId="0" fontId="23" fillId="0" borderId="0" xfId="0" applyFont="1" applyAlignment="1">
      <alignment horizontal="left"/>
    </xf>
    <xf numFmtId="0" fontId="24" fillId="0" borderId="0" xfId="0" applyFont="1" applyAlignment="1">
      <alignment horizontal="right"/>
    </xf>
    <xf numFmtId="0" fontId="22" fillId="0" borderId="0" xfId="0" applyFont="1" applyAlignment="1"/>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6" xfId="0" applyFont="1" applyBorder="1" applyAlignment="1">
      <alignment horizontal="justify" vertical="center" wrapText="1"/>
    </xf>
    <xf numFmtId="178" fontId="17" fillId="0" borderId="6" xfId="0" applyNumberFormat="1" applyFont="1" applyBorder="1" applyAlignment="1">
      <alignment horizontal="center" vertical="center" wrapText="1"/>
    </xf>
    <xf numFmtId="176" fontId="17" fillId="0" borderId="7" xfId="0" applyNumberFormat="1" applyFont="1" applyBorder="1" applyAlignment="1">
      <alignment horizontal="center" vertical="center" wrapText="1"/>
    </xf>
    <xf numFmtId="176" fontId="17" fillId="0" borderId="6" xfId="0" applyNumberFormat="1" applyFont="1" applyBorder="1" applyAlignment="1">
      <alignment horizontal="center" vertical="center" wrapText="1"/>
    </xf>
    <xf numFmtId="178" fontId="26" fillId="0" borderId="6" xfId="0" applyNumberFormat="1" applyFont="1" applyBorder="1" applyAlignment="1">
      <alignment horizontal="center" vertical="center" wrapText="1"/>
    </xf>
    <xf numFmtId="0" fontId="22" fillId="0" borderId="0" xfId="0" applyFont="1" applyFill="1">
      <alignment vertical="center"/>
    </xf>
    <xf numFmtId="178" fontId="17" fillId="0" borderId="6" xfId="0" applyNumberFormat="1" applyFont="1" applyFill="1" applyBorder="1" applyAlignment="1">
      <alignment horizontal="center" vertical="center" wrapText="1"/>
    </xf>
    <xf numFmtId="0" fontId="27" fillId="0" borderId="0" xfId="0" applyFont="1" applyFill="1">
      <alignment vertical="center"/>
    </xf>
    <xf numFmtId="0" fontId="17" fillId="0" borderId="5" xfId="0" applyFont="1" applyFill="1" applyBorder="1" applyAlignment="1">
      <alignment horizontal="center" vertical="center" wrapText="1"/>
    </xf>
    <xf numFmtId="0" fontId="17" fillId="0" borderId="6" xfId="0" applyFont="1" applyFill="1" applyBorder="1" applyAlignment="1">
      <alignment horizontal="left" vertical="center" wrapText="1"/>
    </xf>
    <xf numFmtId="0" fontId="17" fillId="0" borderId="6" xfId="0" applyFont="1" applyFill="1" applyBorder="1" applyAlignment="1">
      <alignment horizontal="center" vertical="center" wrapText="1"/>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4" xfId="0" applyFont="1" applyBorder="1" applyAlignment="1">
      <alignment horizontal="center" vertical="center" wrapText="1"/>
    </xf>
    <xf numFmtId="176" fontId="25" fillId="0" borderId="15" xfId="0" applyNumberFormat="1" applyFont="1" applyBorder="1" applyAlignment="1">
      <alignment horizontal="center" vertical="center" wrapText="1"/>
    </xf>
    <xf numFmtId="176" fontId="25" fillId="0" borderId="16" xfId="0" applyNumberFormat="1" applyFont="1" applyBorder="1" applyAlignment="1">
      <alignment horizontal="center" vertical="center" wrapText="1"/>
    </xf>
    <xf numFmtId="0" fontId="28" fillId="0" borderId="0" xfId="0" applyFont="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常规_工程量清单（8月1日新版）" xfId="48"/>
    <cellStyle name="60% - 强调文字颜色 6" xfId="49" builtinId="52"/>
  </cellStyles>
  <tableStyles count="0" defaultTableStyle="TableStyleMedium2" defaultPivotStyle="PivotStyleLight16"/>
  <colors>
    <mruColors>
      <color rgb="00FFE08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view="pageBreakPreview" zoomScaleNormal="100" workbookViewId="0">
      <selection activeCell="A2" sqref="A2"/>
    </sheetView>
  </sheetViews>
  <sheetFormatPr defaultColWidth="9" defaultRowHeight="13.5" outlineLevelRow="2"/>
  <cols>
    <col min="1" max="1" width="114.75" customWidth="1"/>
  </cols>
  <sheetData>
    <row r="1" ht="285" customHeight="1" spans="1:1">
      <c r="A1" s="126" t="s">
        <v>0</v>
      </c>
    </row>
    <row r="2" ht="275" customHeight="1" spans="1:1">
      <c r="A2" s="126" t="s">
        <v>1</v>
      </c>
    </row>
    <row r="3" ht="318" customHeight="1" spans="1:1">
      <c r="A3" s="126" t="s">
        <v>2</v>
      </c>
    </row>
  </sheetData>
  <sheetProtection password="C6EF" sheet="1" selectLockedCells="1" selectUnlockedCells="1" formatColumns="0"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showZeros="0" view="pageBreakPreview" zoomScaleNormal="100" topLeftCell="A16" workbookViewId="0">
      <selection activeCell="E28" sqref="E28"/>
    </sheetView>
  </sheetViews>
  <sheetFormatPr defaultColWidth="9" defaultRowHeight="13.5" outlineLevelCol="6"/>
  <cols>
    <col min="1" max="1" width="9" style="98"/>
    <col min="2" max="2" width="24.725" customWidth="1"/>
    <col min="4" max="4" width="9.36666666666667" customWidth="1"/>
    <col min="5" max="5" width="15.3833333333333" customWidth="1"/>
    <col min="6" max="6" width="17" customWidth="1"/>
    <col min="7" max="7" width="35.0916666666667" customWidth="1"/>
  </cols>
  <sheetData>
    <row r="1" ht="39" customHeight="1" spans="1:7">
      <c r="A1" s="99" t="s">
        <v>3</v>
      </c>
      <c r="B1" s="99"/>
      <c r="C1" s="99"/>
      <c r="D1" s="99"/>
      <c r="E1" s="99"/>
      <c r="F1" s="99"/>
      <c r="G1" s="100"/>
    </row>
    <row r="2" s="95" customFormat="1" ht="22" customHeight="1" spans="1:7">
      <c r="A2" s="101" t="s">
        <v>4</v>
      </c>
      <c r="B2" s="101"/>
      <c r="C2" s="101"/>
      <c r="D2" s="101"/>
      <c r="E2" s="101"/>
      <c r="F2" s="102" t="s">
        <v>5</v>
      </c>
      <c r="G2" s="103"/>
    </row>
    <row r="3" ht="27" customHeight="1" spans="1:7">
      <c r="A3" s="104" t="s">
        <v>6</v>
      </c>
      <c r="B3" s="105"/>
      <c r="C3" s="105"/>
      <c r="D3" s="105"/>
      <c r="E3" s="105"/>
      <c r="F3" s="106"/>
      <c r="G3" s="100"/>
    </row>
    <row r="4" ht="23" customHeight="1" spans="1:7">
      <c r="A4" s="107" t="s">
        <v>7</v>
      </c>
      <c r="B4" s="108" t="s">
        <v>8</v>
      </c>
      <c r="C4" s="108" t="s">
        <v>9</v>
      </c>
      <c r="D4" s="108" t="s">
        <v>10</v>
      </c>
      <c r="E4" s="108" t="s">
        <v>11</v>
      </c>
      <c r="F4" s="109" t="s">
        <v>12</v>
      </c>
      <c r="G4" s="100"/>
    </row>
    <row r="5" ht="24" customHeight="1" spans="1:7">
      <c r="A5" s="107">
        <v>101</v>
      </c>
      <c r="B5" s="110" t="s">
        <v>13</v>
      </c>
      <c r="C5" s="108"/>
      <c r="D5" s="111"/>
      <c r="E5" s="111"/>
      <c r="F5" s="112">
        <f>ROUND(D5*E5,0)</f>
        <v>0</v>
      </c>
      <c r="G5" s="100"/>
    </row>
    <row r="6" ht="24" customHeight="1" spans="1:7">
      <c r="A6" s="107" t="s">
        <v>14</v>
      </c>
      <c r="B6" s="110" t="s">
        <v>15</v>
      </c>
      <c r="C6" s="108"/>
      <c r="D6" s="111"/>
      <c r="E6" s="111"/>
      <c r="F6" s="112">
        <f t="shared" ref="F6:F34" si="0">ROUND(D6*E6,0)</f>
        <v>0</v>
      </c>
      <c r="G6" s="100"/>
    </row>
    <row r="7" ht="29" customHeight="1" spans="1:7">
      <c r="A7" s="107" t="s">
        <v>16</v>
      </c>
      <c r="B7" s="110" t="s">
        <v>17</v>
      </c>
      <c r="C7" s="108" t="s">
        <v>18</v>
      </c>
      <c r="D7" s="111">
        <v>1</v>
      </c>
      <c r="E7" s="38"/>
      <c r="F7" s="112">
        <f t="shared" si="0"/>
        <v>0</v>
      </c>
      <c r="G7" s="100"/>
    </row>
    <row r="8" ht="32" customHeight="1" spans="1:7">
      <c r="A8" s="107" t="s">
        <v>19</v>
      </c>
      <c r="B8" s="110" t="s">
        <v>20</v>
      </c>
      <c r="C8" s="108" t="s">
        <v>18</v>
      </c>
      <c r="D8" s="111">
        <v>1</v>
      </c>
      <c r="E8" s="38"/>
      <c r="F8" s="112">
        <f t="shared" si="0"/>
        <v>0</v>
      </c>
      <c r="G8" s="100"/>
    </row>
    <row r="9" ht="24" customHeight="1" spans="1:7">
      <c r="A9" s="107">
        <v>102</v>
      </c>
      <c r="B9" s="110" t="s">
        <v>21</v>
      </c>
      <c r="C9" s="108"/>
      <c r="D9" s="111"/>
      <c r="E9" s="111"/>
      <c r="F9" s="112">
        <f t="shared" si="0"/>
        <v>0</v>
      </c>
      <c r="G9" s="100"/>
    </row>
    <row r="10" ht="24" customHeight="1" spans="1:7">
      <c r="A10" s="107" t="s">
        <v>22</v>
      </c>
      <c r="B10" s="110" t="s">
        <v>23</v>
      </c>
      <c r="C10" s="108" t="s">
        <v>18</v>
      </c>
      <c r="D10" s="111">
        <v>1</v>
      </c>
      <c r="E10" s="38"/>
      <c r="F10" s="112">
        <f t="shared" si="0"/>
        <v>0</v>
      </c>
      <c r="G10" s="100"/>
    </row>
    <row r="11" ht="24" customHeight="1" spans="1:7">
      <c r="A11" s="107" t="s">
        <v>24</v>
      </c>
      <c r="B11" s="110" t="s">
        <v>25</v>
      </c>
      <c r="C11" s="108" t="s">
        <v>18</v>
      </c>
      <c r="D11" s="111">
        <v>1</v>
      </c>
      <c r="E11" s="38"/>
      <c r="F11" s="112">
        <f t="shared" si="0"/>
        <v>0</v>
      </c>
      <c r="G11" s="100"/>
    </row>
    <row r="12" ht="32" customHeight="1" spans="1:7">
      <c r="A12" s="107" t="s">
        <v>26</v>
      </c>
      <c r="B12" s="110" t="s">
        <v>27</v>
      </c>
      <c r="C12" s="108" t="s">
        <v>18</v>
      </c>
      <c r="D12" s="111">
        <v>1</v>
      </c>
      <c r="E12" s="113">
        <f>2102320048*0.015</f>
        <v>31534800.72</v>
      </c>
      <c r="F12" s="112">
        <f t="shared" si="0"/>
        <v>31534801</v>
      </c>
      <c r="G12" s="100"/>
    </row>
    <row r="13" ht="24" customHeight="1" spans="1:7">
      <c r="A13" s="107" t="s">
        <v>28</v>
      </c>
      <c r="B13" s="110" t="s">
        <v>29</v>
      </c>
      <c r="C13" s="108" t="s">
        <v>18</v>
      </c>
      <c r="D13" s="111">
        <v>1</v>
      </c>
      <c r="E13" s="114">
        <v>10000000</v>
      </c>
      <c r="F13" s="112">
        <f t="shared" si="0"/>
        <v>10000000</v>
      </c>
      <c r="G13" s="100"/>
    </row>
    <row r="14" ht="24" customHeight="1" spans="1:7">
      <c r="A14" s="107">
        <v>103</v>
      </c>
      <c r="B14" s="110" t="s">
        <v>30</v>
      </c>
      <c r="C14" s="108"/>
      <c r="D14" s="111"/>
      <c r="E14" s="111"/>
      <c r="F14" s="112">
        <f t="shared" si="0"/>
        <v>0</v>
      </c>
      <c r="G14" s="100"/>
    </row>
    <row r="15" ht="30" customHeight="1" spans="1:7">
      <c r="A15" s="107" t="s">
        <v>31</v>
      </c>
      <c r="B15" s="110" t="s">
        <v>32</v>
      </c>
      <c r="C15" s="108" t="s">
        <v>18</v>
      </c>
      <c r="D15" s="111">
        <v>1</v>
      </c>
      <c r="E15" s="38"/>
      <c r="F15" s="112">
        <f t="shared" si="0"/>
        <v>0</v>
      </c>
      <c r="G15" s="100"/>
    </row>
    <row r="16" ht="24" customHeight="1" spans="1:7">
      <c r="A16" s="107" t="s">
        <v>33</v>
      </c>
      <c r="B16" s="110" t="s">
        <v>34</v>
      </c>
      <c r="C16" s="108" t="s">
        <v>18</v>
      </c>
      <c r="D16" s="111">
        <v>1</v>
      </c>
      <c r="E16" s="38"/>
      <c r="F16" s="112">
        <f t="shared" si="0"/>
        <v>0</v>
      </c>
      <c r="G16" s="100"/>
    </row>
    <row r="17" ht="28" customHeight="1" spans="1:7">
      <c r="A17" s="107" t="s">
        <v>35</v>
      </c>
      <c r="B17" s="110" t="s">
        <v>36</v>
      </c>
      <c r="C17" s="108" t="s">
        <v>18</v>
      </c>
      <c r="D17" s="111">
        <v>1</v>
      </c>
      <c r="E17" s="38"/>
      <c r="F17" s="112">
        <f t="shared" si="0"/>
        <v>0</v>
      </c>
      <c r="G17" s="100"/>
    </row>
    <row r="18" ht="24" customHeight="1" spans="1:7">
      <c r="A18" s="107" t="s">
        <v>37</v>
      </c>
      <c r="B18" s="110" t="s">
        <v>38</v>
      </c>
      <c r="C18" s="108" t="s">
        <v>18</v>
      </c>
      <c r="D18" s="111">
        <v>1</v>
      </c>
      <c r="E18" s="38"/>
      <c r="F18" s="112">
        <f t="shared" si="0"/>
        <v>0</v>
      </c>
      <c r="G18" s="100"/>
    </row>
    <row r="19" ht="24" customHeight="1" spans="1:7">
      <c r="A19" s="107" t="s">
        <v>39</v>
      </c>
      <c r="B19" s="110" t="s">
        <v>40</v>
      </c>
      <c r="C19" s="108" t="s">
        <v>18</v>
      </c>
      <c r="D19" s="111">
        <v>1</v>
      </c>
      <c r="E19" s="38"/>
      <c r="F19" s="112">
        <f t="shared" si="0"/>
        <v>0</v>
      </c>
      <c r="G19" s="100"/>
    </row>
    <row r="20" s="96" customFormat="1" ht="24" customHeight="1" spans="1:7">
      <c r="A20" s="107" t="s">
        <v>41</v>
      </c>
      <c r="B20" s="110" t="s">
        <v>42</v>
      </c>
      <c r="C20" s="111" t="s">
        <v>18</v>
      </c>
      <c r="D20" s="111">
        <v>1</v>
      </c>
      <c r="E20" s="38"/>
      <c r="F20" s="112">
        <f t="shared" si="0"/>
        <v>0</v>
      </c>
      <c r="G20" s="115"/>
    </row>
    <row r="21" s="96" customFormat="1" ht="24" customHeight="1" spans="1:7">
      <c r="A21" s="107">
        <v>104</v>
      </c>
      <c r="B21" s="110" t="s">
        <v>43</v>
      </c>
      <c r="C21" s="111"/>
      <c r="D21" s="110"/>
      <c r="E21" s="116"/>
      <c r="F21" s="112">
        <f t="shared" si="0"/>
        <v>0</v>
      </c>
      <c r="G21" s="115"/>
    </row>
    <row r="22" s="96" customFormat="1" ht="24" customHeight="1" spans="1:7">
      <c r="A22" s="107" t="s">
        <v>44</v>
      </c>
      <c r="B22" s="110" t="s">
        <v>43</v>
      </c>
      <c r="C22" s="111" t="s">
        <v>18</v>
      </c>
      <c r="D22" s="111">
        <v>1</v>
      </c>
      <c r="E22" s="38"/>
      <c r="F22" s="112">
        <f t="shared" si="0"/>
        <v>0</v>
      </c>
      <c r="G22" s="115"/>
    </row>
    <row r="23" ht="54" customHeight="1" spans="1:7">
      <c r="A23" s="107">
        <v>105</v>
      </c>
      <c r="B23" s="110" t="s">
        <v>45</v>
      </c>
      <c r="C23" s="111"/>
      <c r="D23" s="110"/>
      <c r="E23" s="111"/>
      <c r="F23" s="112">
        <f t="shared" si="0"/>
        <v>0</v>
      </c>
      <c r="G23" s="100" t="s">
        <v>46</v>
      </c>
    </row>
    <row r="24" ht="24" customHeight="1" spans="1:7">
      <c r="A24" s="107" t="s">
        <v>47</v>
      </c>
      <c r="B24" s="110" t="s">
        <v>48</v>
      </c>
      <c r="C24" s="108" t="s">
        <v>18</v>
      </c>
      <c r="D24" s="111">
        <v>1</v>
      </c>
      <c r="E24" s="38"/>
      <c r="F24" s="112">
        <f t="shared" si="0"/>
        <v>0</v>
      </c>
      <c r="G24" s="100"/>
    </row>
    <row r="25" ht="24" customHeight="1" spans="1:7">
      <c r="A25" s="107" t="s">
        <v>49</v>
      </c>
      <c r="B25" s="110" t="s">
        <v>50</v>
      </c>
      <c r="C25" s="108" t="s">
        <v>18</v>
      </c>
      <c r="D25" s="111">
        <v>1</v>
      </c>
      <c r="E25" s="38"/>
      <c r="F25" s="112">
        <f t="shared" si="0"/>
        <v>0</v>
      </c>
      <c r="G25" s="100"/>
    </row>
    <row r="26" ht="24" customHeight="1" spans="1:7">
      <c r="A26" s="107" t="s">
        <v>51</v>
      </c>
      <c r="B26" s="110" t="s">
        <v>52</v>
      </c>
      <c r="C26" s="108" t="s">
        <v>18</v>
      </c>
      <c r="D26" s="111">
        <v>1</v>
      </c>
      <c r="E26" s="38"/>
      <c r="F26" s="112">
        <f t="shared" si="0"/>
        <v>0</v>
      </c>
      <c r="G26" s="100"/>
    </row>
    <row r="27" ht="24" customHeight="1" spans="1:7">
      <c r="A27" s="107" t="s">
        <v>53</v>
      </c>
      <c r="B27" s="110" t="s">
        <v>54</v>
      </c>
      <c r="C27" s="108" t="s">
        <v>18</v>
      </c>
      <c r="D27" s="111">
        <v>1</v>
      </c>
      <c r="E27" s="38"/>
      <c r="F27" s="112">
        <f t="shared" si="0"/>
        <v>0</v>
      </c>
      <c r="G27" s="100"/>
    </row>
    <row r="28" ht="24" customHeight="1" spans="1:7">
      <c r="A28" s="107" t="s">
        <v>55</v>
      </c>
      <c r="B28" s="110" t="s">
        <v>56</v>
      </c>
      <c r="C28" s="108" t="s">
        <v>18</v>
      </c>
      <c r="D28" s="111">
        <v>1</v>
      </c>
      <c r="E28" s="38"/>
      <c r="F28" s="112">
        <f t="shared" si="0"/>
        <v>0</v>
      </c>
      <c r="G28" s="100"/>
    </row>
    <row r="29" ht="24" customHeight="1" spans="1:7">
      <c r="A29" s="107" t="s">
        <v>57</v>
      </c>
      <c r="B29" s="110" t="s">
        <v>58</v>
      </c>
      <c r="C29" s="108" t="s">
        <v>18</v>
      </c>
      <c r="D29" s="111">
        <v>1</v>
      </c>
      <c r="E29" s="38"/>
      <c r="F29" s="112">
        <f t="shared" si="0"/>
        <v>0</v>
      </c>
      <c r="G29" s="115"/>
    </row>
    <row r="30" s="97" customFormat="1" ht="32" customHeight="1" spans="1:7">
      <c r="A30" s="74" t="s">
        <v>59</v>
      </c>
      <c r="B30" s="45" t="s">
        <v>60</v>
      </c>
      <c r="C30" s="33" t="s">
        <v>61</v>
      </c>
      <c r="D30" s="87">
        <v>1</v>
      </c>
      <c r="E30" s="38"/>
      <c r="F30" s="112">
        <f t="shared" si="0"/>
        <v>0</v>
      </c>
      <c r="G30" s="117"/>
    </row>
    <row r="31" ht="32" customHeight="1" spans="1:7">
      <c r="A31" s="118">
        <v>106</v>
      </c>
      <c r="B31" s="119" t="s">
        <v>62</v>
      </c>
      <c r="C31" s="120"/>
      <c r="D31" s="116"/>
      <c r="E31" s="116"/>
      <c r="F31" s="112">
        <f t="shared" si="0"/>
        <v>0</v>
      </c>
      <c r="G31" s="115"/>
    </row>
    <row r="32" ht="32" customHeight="1" spans="1:7">
      <c r="A32" s="118" t="s">
        <v>63</v>
      </c>
      <c r="B32" s="110" t="s">
        <v>64</v>
      </c>
      <c r="C32" s="33" t="s">
        <v>61</v>
      </c>
      <c r="D32" s="87">
        <v>1</v>
      </c>
      <c r="E32" s="116">
        <v>600000</v>
      </c>
      <c r="F32" s="112">
        <f t="shared" si="0"/>
        <v>600000</v>
      </c>
      <c r="G32" s="115"/>
    </row>
    <row r="33" ht="32" customHeight="1" spans="1:7">
      <c r="A33" s="118" t="s">
        <v>65</v>
      </c>
      <c r="B33" s="110" t="s">
        <v>66</v>
      </c>
      <c r="C33" s="33" t="s">
        <v>61</v>
      </c>
      <c r="D33" s="87">
        <v>1</v>
      </c>
      <c r="E33" s="116">
        <v>500000</v>
      </c>
      <c r="F33" s="112">
        <f t="shared" si="0"/>
        <v>500000</v>
      </c>
      <c r="G33" s="115"/>
    </row>
    <row r="34" ht="32" customHeight="1" spans="1:7">
      <c r="A34" s="118" t="s">
        <v>67</v>
      </c>
      <c r="B34" s="110" t="s">
        <v>68</v>
      </c>
      <c r="C34" s="33" t="s">
        <v>61</v>
      </c>
      <c r="D34" s="87">
        <v>1</v>
      </c>
      <c r="E34" s="116">
        <v>1500000</v>
      </c>
      <c r="F34" s="112">
        <f t="shared" si="0"/>
        <v>1500000</v>
      </c>
      <c r="G34" s="115"/>
    </row>
    <row r="35" ht="26" customHeight="1" spans="1:7">
      <c r="A35" s="121" t="s">
        <v>69</v>
      </c>
      <c r="B35" s="122"/>
      <c r="C35" s="122"/>
      <c r="D35" s="123"/>
      <c r="E35" s="124">
        <f>SUM(F5:F34)</f>
        <v>44134801</v>
      </c>
      <c r="F35" s="125"/>
      <c r="G35" s="115"/>
    </row>
  </sheetData>
  <sheetProtection password="C6EF" sheet="1" selectLockedCells="1" formatColumns="0" objects="1"/>
  <mergeCells count="5">
    <mergeCell ref="A1:F1"/>
    <mergeCell ref="A2:E2"/>
    <mergeCell ref="A3:F3"/>
    <mergeCell ref="A35:D35"/>
    <mergeCell ref="E35:F35"/>
  </mergeCells>
  <pageMargins left="0.700694444444445" right="0.700694444444445" top="0.751388888888889" bottom="0.751388888888889" header="0.298611111111111" footer="0.298611111111111"/>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51"/>
  <sheetViews>
    <sheetView showZeros="0" view="pageBreakPreview" zoomScale="85" zoomScaleNormal="100" workbookViewId="0">
      <selection activeCell="E7" sqref="E7"/>
    </sheetView>
  </sheetViews>
  <sheetFormatPr defaultColWidth="9" defaultRowHeight="19.5" customHeight="1"/>
  <cols>
    <col min="1" max="1" width="9" style="78"/>
    <col min="2" max="2" width="24.9916666666667" style="80" customWidth="1"/>
    <col min="3" max="3" width="9" style="78"/>
    <col min="4" max="4" width="10.8916666666667" style="78"/>
    <col min="5" max="5" width="14.5583333333333" style="78" customWidth="1"/>
    <col min="6" max="6" width="18.175" style="78" customWidth="1"/>
    <col min="7" max="7" width="15" style="78" customWidth="1"/>
    <col min="8" max="8" width="13.8916666666667" style="78" customWidth="1"/>
    <col min="9" max="9" width="13.225" style="78" customWidth="1"/>
    <col min="10" max="10" width="14.8916666666667" style="78" customWidth="1"/>
    <col min="11" max="11" width="14.6666666666667" style="78" customWidth="1"/>
    <col min="12" max="12" width="9.66666666666667" style="78"/>
    <col min="13" max="13" width="9" style="78"/>
    <col min="14" max="14" width="12.5583333333333" style="78" customWidth="1"/>
    <col min="15" max="15" width="15.6666666666667" style="78" customWidth="1"/>
    <col min="16" max="16" width="19.1083333333333" style="78" customWidth="1"/>
    <col min="17" max="17" width="22" style="78" customWidth="1"/>
    <col min="18" max="18" width="16.225" style="78" customWidth="1"/>
    <col min="19" max="19" width="18.225" style="78" customWidth="1"/>
    <col min="20" max="16384" width="9" style="78"/>
  </cols>
  <sheetData>
    <row r="1" s="67" customFormat="1" ht="31" customHeight="1" spans="1:19">
      <c r="A1" s="22" t="s">
        <v>70</v>
      </c>
      <c r="B1" s="22"/>
      <c r="C1" s="22"/>
      <c r="D1" s="22"/>
      <c r="E1" s="22"/>
      <c r="F1" s="22"/>
      <c r="G1" s="78"/>
      <c r="H1" s="78"/>
      <c r="I1" s="78"/>
      <c r="J1" s="78"/>
      <c r="K1" s="78"/>
      <c r="L1" s="78"/>
      <c r="M1" s="78"/>
      <c r="N1" s="78"/>
      <c r="O1" s="78"/>
      <c r="P1" s="78"/>
      <c r="Q1" s="78"/>
      <c r="R1" s="78"/>
      <c r="S1" s="78"/>
    </row>
    <row r="2" s="77" customFormat="1" customHeight="1" spans="1:19">
      <c r="A2" s="23" t="s">
        <v>71</v>
      </c>
      <c r="B2" s="23"/>
      <c r="C2" s="23"/>
      <c r="D2" s="23"/>
      <c r="E2" s="23"/>
      <c r="F2" s="24" t="s">
        <v>72</v>
      </c>
      <c r="G2" s="81"/>
      <c r="H2" s="81"/>
      <c r="I2" s="81"/>
      <c r="J2" s="81"/>
      <c r="K2" s="81"/>
      <c r="L2" s="81"/>
      <c r="M2" s="81"/>
      <c r="N2" s="81"/>
      <c r="O2" s="81"/>
      <c r="P2" s="81"/>
      <c r="Q2" s="81"/>
      <c r="R2" s="81"/>
      <c r="S2" s="81"/>
    </row>
    <row r="3" s="67" customFormat="1" customHeight="1" spans="1:19">
      <c r="A3" s="82" t="s">
        <v>73</v>
      </c>
      <c r="B3" s="83"/>
      <c r="C3" s="83"/>
      <c r="D3" s="83"/>
      <c r="E3" s="83"/>
      <c r="F3" s="84"/>
      <c r="G3" s="78"/>
      <c r="H3" s="78"/>
      <c r="I3" s="78"/>
      <c r="J3" s="78"/>
      <c r="K3" s="78"/>
      <c r="L3" s="78"/>
      <c r="M3" s="78"/>
      <c r="N3" s="78"/>
      <c r="O3" s="78"/>
      <c r="P3" s="78"/>
      <c r="Q3" s="78"/>
      <c r="R3" s="78"/>
      <c r="S3" s="78"/>
    </row>
    <row r="4" s="67" customFormat="1" customHeight="1" spans="1:24">
      <c r="A4" s="85" t="s">
        <v>74</v>
      </c>
      <c r="B4" s="51" t="s">
        <v>75</v>
      </c>
      <c r="C4" s="51" t="s">
        <v>76</v>
      </c>
      <c r="D4" s="51" t="s">
        <v>77</v>
      </c>
      <c r="E4" s="51" t="s">
        <v>78</v>
      </c>
      <c r="F4" s="86" t="s">
        <v>79</v>
      </c>
      <c r="G4" s="78"/>
      <c r="H4" s="78"/>
      <c r="I4" s="78"/>
      <c r="J4" s="78"/>
      <c r="K4" s="78"/>
      <c r="L4" s="78"/>
      <c r="M4" s="78"/>
      <c r="N4" s="78"/>
      <c r="O4" s="78"/>
      <c r="P4" s="78"/>
      <c r="Q4" s="78"/>
      <c r="R4" s="78"/>
      <c r="S4" s="78"/>
      <c r="T4" s="78" t="s">
        <v>80</v>
      </c>
      <c r="U4" s="78" t="s">
        <v>81</v>
      </c>
      <c r="V4" s="78" t="s">
        <v>82</v>
      </c>
      <c r="W4" s="78" t="s">
        <v>83</v>
      </c>
      <c r="X4" s="78" t="s">
        <v>84</v>
      </c>
    </row>
    <row r="5" s="67" customFormat="1" ht="21" customHeight="1" spans="1:19">
      <c r="A5" s="74">
        <v>202</v>
      </c>
      <c r="B5" s="44" t="s">
        <v>85</v>
      </c>
      <c r="C5" s="33"/>
      <c r="D5" s="87"/>
      <c r="E5" s="87"/>
      <c r="F5" s="88">
        <f>ROUND(D5*E5,0)</f>
        <v>0</v>
      </c>
      <c r="G5" s="78"/>
      <c r="H5" s="78"/>
      <c r="I5" s="78"/>
      <c r="J5" s="78"/>
      <c r="K5" s="78"/>
      <c r="L5" s="78"/>
      <c r="M5" s="78"/>
      <c r="N5" s="78"/>
      <c r="O5" s="78"/>
      <c r="P5" s="78"/>
      <c r="Q5" s="78"/>
      <c r="R5" s="78"/>
      <c r="S5" s="78"/>
    </row>
    <row r="6" s="67" customFormat="1" ht="21" customHeight="1" spans="1:19">
      <c r="A6" s="74" t="s">
        <v>86</v>
      </c>
      <c r="B6" s="44" t="s">
        <v>87</v>
      </c>
      <c r="C6" s="33"/>
      <c r="D6" s="87"/>
      <c r="E6" s="87"/>
      <c r="F6" s="88">
        <f t="shared" ref="F6:F37" si="0">ROUND(D6*E6,0)</f>
        <v>0</v>
      </c>
      <c r="G6" s="78"/>
      <c r="H6" s="78"/>
      <c r="I6" s="78"/>
      <c r="J6" s="78"/>
      <c r="K6" s="78"/>
      <c r="L6" s="78"/>
      <c r="M6" s="78"/>
      <c r="N6" s="78"/>
      <c r="O6" s="78"/>
      <c r="P6" s="78"/>
      <c r="Q6" s="78"/>
      <c r="R6" s="78"/>
      <c r="S6" s="78"/>
    </row>
    <row r="7" s="67" customFormat="1" ht="21" customHeight="1" spans="1:19">
      <c r="A7" s="74" t="s">
        <v>16</v>
      </c>
      <c r="B7" s="44" t="s">
        <v>88</v>
      </c>
      <c r="C7" s="33" t="s">
        <v>89</v>
      </c>
      <c r="D7" s="87">
        <v>2058774.1</v>
      </c>
      <c r="E7" s="38"/>
      <c r="F7" s="88">
        <f t="shared" si="0"/>
        <v>0</v>
      </c>
      <c r="G7" s="78"/>
      <c r="H7" s="78"/>
      <c r="I7" s="78"/>
      <c r="J7" s="78"/>
      <c r="K7" s="78"/>
      <c r="L7" s="78"/>
      <c r="M7" s="78"/>
      <c r="N7" s="78"/>
      <c r="O7" s="78"/>
      <c r="P7" s="78"/>
      <c r="Q7" s="78"/>
      <c r="R7" s="78"/>
      <c r="S7" s="78"/>
    </row>
    <row r="8" s="67" customFormat="1" ht="21" customHeight="1" spans="1:19">
      <c r="A8" s="74" t="s">
        <v>19</v>
      </c>
      <c r="B8" s="44" t="s">
        <v>90</v>
      </c>
      <c r="C8" s="51" t="s">
        <v>91</v>
      </c>
      <c r="D8" s="87">
        <v>1980</v>
      </c>
      <c r="E8" s="38"/>
      <c r="F8" s="88">
        <f t="shared" si="0"/>
        <v>0</v>
      </c>
      <c r="G8" s="78"/>
      <c r="H8" s="78"/>
      <c r="I8" s="78"/>
      <c r="J8" s="78"/>
      <c r="K8" s="78"/>
      <c r="L8" s="78"/>
      <c r="M8" s="78"/>
      <c r="N8" s="78"/>
      <c r="O8" s="78"/>
      <c r="P8" s="78"/>
      <c r="Q8" s="78"/>
      <c r="R8" s="78"/>
      <c r="S8" s="78"/>
    </row>
    <row r="9" s="67" customFormat="1" ht="21" customHeight="1" spans="1:19">
      <c r="A9" s="74" t="s">
        <v>92</v>
      </c>
      <c r="B9" s="44" t="s">
        <v>93</v>
      </c>
      <c r="C9" s="51" t="s">
        <v>91</v>
      </c>
      <c r="D9" s="87">
        <v>1980</v>
      </c>
      <c r="E9" s="38"/>
      <c r="F9" s="88">
        <f t="shared" si="0"/>
        <v>0</v>
      </c>
      <c r="G9" s="78"/>
      <c r="H9" s="78"/>
      <c r="I9" s="78"/>
      <c r="J9" s="78"/>
      <c r="K9" s="78"/>
      <c r="L9" s="78"/>
      <c r="M9" s="78"/>
      <c r="N9" s="78"/>
      <c r="O9" s="78"/>
      <c r="P9" s="78"/>
      <c r="Q9" s="78"/>
      <c r="R9" s="78"/>
      <c r="S9" s="78"/>
    </row>
    <row r="10" s="67" customFormat="1" ht="21" customHeight="1" spans="1:19">
      <c r="A10" s="74" t="s">
        <v>94</v>
      </c>
      <c r="B10" s="44" t="s">
        <v>95</v>
      </c>
      <c r="C10" s="33"/>
      <c r="D10" s="87"/>
      <c r="E10" s="87"/>
      <c r="F10" s="88">
        <f t="shared" si="0"/>
        <v>0</v>
      </c>
      <c r="G10" s="78"/>
      <c r="H10" s="78"/>
      <c r="I10" s="78"/>
      <c r="J10" s="78"/>
      <c r="K10" s="78"/>
      <c r="L10" s="78"/>
      <c r="M10" s="78"/>
      <c r="N10" s="78"/>
      <c r="O10" s="78"/>
      <c r="P10" s="78"/>
      <c r="Q10" s="78"/>
      <c r="R10" s="78"/>
      <c r="S10" s="78"/>
    </row>
    <row r="11" s="78" customFormat="1" ht="21" customHeight="1" spans="1:6">
      <c r="A11" s="74" t="s">
        <v>19</v>
      </c>
      <c r="B11" s="44" t="s">
        <v>96</v>
      </c>
      <c r="C11" s="33" t="s">
        <v>97</v>
      </c>
      <c r="D11" s="87">
        <v>4756.968</v>
      </c>
      <c r="E11" s="38"/>
      <c r="F11" s="88">
        <f t="shared" si="0"/>
        <v>0</v>
      </c>
    </row>
    <row r="12" s="78" customFormat="1" ht="21" customHeight="1" spans="1:6">
      <c r="A12" s="74" t="s">
        <v>98</v>
      </c>
      <c r="B12" s="44" t="s">
        <v>99</v>
      </c>
      <c r="C12" s="33" t="s">
        <v>97</v>
      </c>
      <c r="D12" s="87">
        <v>24160</v>
      </c>
      <c r="E12" s="38"/>
      <c r="F12" s="88">
        <f t="shared" si="0"/>
        <v>0</v>
      </c>
    </row>
    <row r="13" s="78" customFormat="1" ht="21" customHeight="1" spans="1:6">
      <c r="A13" s="74" t="s">
        <v>100</v>
      </c>
      <c r="B13" s="44" t="s">
        <v>101</v>
      </c>
      <c r="C13" s="33" t="s">
        <v>97</v>
      </c>
      <c r="D13" s="87">
        <v>5770.6</v>
      </c>
      <c r="E13" s="38"/>
      <c r="F13" s="88">
        <f t="shared" si="0"/>
        <v>0</v>
      </c>
    </row>
    <row r="14" s="78" customFormat="1" ht="21" customHeight="1" spans="1:6">
      <c r="A14" s="74" t="s">
        <v>102</v>
      </c>
      <c r="B14" s="44" t="s">
        <v>103</v>
      </c>
      <c r="C14" s="33" t="s">
        <v>97</v>
      </c>
      <c r="D14" s="87">
        <v>7299.6</v>
      </c>
      <c r="E14" s="38"/>
      <c r="F14" s="88">
        <f t="shared" si="0"/>
        <v>0</v>
      </c>
    </row>
    <row r="15" s="78" customFormat="1" ht="21" customHeight="1" spans="1:6">
      <c r="A15" s="74" t="s">
        <v>104</v>
      </c>
      <c r="B15" s="44" t="s">
        <v>105</v>
      </c>
      <c r="C15" s="33" t="s">
        <v>97</v>
      </c>
      <c r="D15" s="87">
        <v>1525.7</v>
      </c>
      <c r="E15" s="38"/>
      <c r="F15" s="88">
        <f t="shared" si="0"/>
        <v>0</v>
      </c>
    </row>
    <row r="16" s="78" customFormat="1" ht="21" customHeight="1" spans="1:6">
      <c r="A16" s="74" t="s">
        <v>106</v>
      </c>
      <c r="B16" s="44" t="s">
        <v>107</v>
      </c>
      <c r="C16" s="33" t="s">
        <v>97</v>
      </c>
      <c r="D16" s="87">
        <v>64.8</v>
      </c>
      <c r="E16" s="38"/>
      <c r="F16" s="88">
        <f t="shared" si="0"/>
        <v>0</v>
      </c>
    </row>
    <row r="17" s="78" customFormat="1" ht="21" customHeight="1" spans="1:23">
      <c r="A17" s="74" t="s">
        <v>108</v>
      </c>
      <c r="B17" s="44" t="s">
        <v>95</v>
      </c>
      <c r="C17" s="33" t="s">
        <v>97</v>
      </c>
      <c r="D17" s="87">
        <v>590.6</v>
      </c>
      <c r="E17" s="38"/>
      <c r="F17" s="88">
        <f t="shared" si="0"/>
        <v>0</v>
      </c>
      <c r="T17" s="78">
        <v>539.4</v>
      </c>
      <c r="U17" s="78">
        <v>10</v>
      </c>
      <c r="V17" s="78">
        <v>18</v>
      </c>
      <c r="W17" s="78">
        <v>23.2</v>
      </c>
    </row>
    <row r="18" s="67" customFormat="1" ht="21" customHeight="1" spans="1:19">
      <c r="A18" s="74" t="s">
        <v>109</v>
      </c>
      <c r="B18" s="44" t="s">
        <v>110</v>
      </c>
      <c r="C18" s="33"/>
      <c r="D18" s="87"/>
      <c r="E18" s="87"/>
      <c r="F18" s="88">
        <f t="shared" si="0"/>
        <v>0</v>
      </c>
      <c r="G18" s="78"/>
      <c r="H18" s="78"/>
      <c r="I18" s="78"/>
      <c r="J18" s="78"/>
      <c r="K18" s="78"/>
      <c r="L18" s="78"/>
      <c r="M18" s="78"/>
      <c r="N18" s="78"/>
      <c r="O18" s="78"/>
      <c r="P18" s="78"/>
      <c r="Q18" s="78"/>
      <c r="R18" s="78"/>
      <c r="S18" s="78"/>
    </row>
    <row r="19" s="67" customFormat="1" ht="21" customHeight="1" spans="1:23">
      <c r="A19" s="74" t="s">
        <v>16</v>
      </c>
      <c r="B19" s="44" t="s">
        <v>111</v>
      </c>
      <c r="C19" s="33" t="s">
        <v>97</v>
      </c>
      <c r="D19" s="87">
        <v>424.4</v>
      </c>
      <c r="E19" s="38"/>
      <c r="F19" s="88">
        <f t="shared" si="0"/>
        <v>0</v>
      </c>
      <c r="G19" s="78"/>
      <c r="H19" s="78"/>
      <c r="I19" s="78"/>
      <c r="J19" s="78"/>
      <c r="K19" s="78"/>
      <c r="L19" s="78"/>
      <c r="M19" s="78"/>
      <c r="N19" s="78"/>
      <c r="O19" s="78"/>
      <c r="P19" s="78"/>
      <c r="Q19" s="78"/>
      <c r="R19" s="78"/>
      <c r="S19" s="78"/>
      <c r="T19" s="78">
        <v>251.1</v>
      </c>
      <c r="U19" s="78">
        <v>57.3</v>
      </c>
      <c r="V19" s="78">
        <v>55</v>
      </c>
      <c r="W19" s="78">
        <v>61</v>
      </c>
    </row>
    <row r="20" s="67" customFormat="1" ht="21" customHeight="1" spans="1:19">
      <c r="A20" s="74" t="s">
        <v>19</v>
      </c>
      <c r="B20" s="44" t="s">
        <v>112</v>
      </c>
      <c r="C20" s="33" t="s">
        <v>97</v>
      </c>
      <c r="D20" s="87">
        <v>14</v>
      </c>
      <c r="E20" s="38"/>
      <c r="F20" s="88">
        <f t="shared" si="0"/>
        <v>0</v>
      </c>
      <c r="G20" s="78"/>
      <c r="H20" s="78"/>
      <c r="I20" s="78"/>
      <c r="J20" s="78"/>
      <c r="K20" s="78"/>
      <c r="L20" s="78"/>
      <c r="M20" s="78"/>
      <c r="N20" s="78"/>
      <c r="O20" s="78"/>
      <c r="P20" s="78"/>
      <c r="Q20" s="78"/>
      <c r="R20" s="78"/>
      <c r="S20" s="78"/>
    </row>
    <row r="21" s="78" customFormat="1" ht="21" customHeight="1" spans="1:23">
      <c r="A21" s="74" t="s">
        <v>92</v>
      </c>
      <c r="B21" s="44" t="s">
        <v>113</v>
      </c>
      <c r="C21" s="33" t="s">
        <v>97</v>
      </c>
      <c r="D21" s="87">
        <v>8852.6</v>
      </c>
      <c r="E21" s="38"/>
      <c r="F21" s="88">
        <f t="shared" si="0"/>
        <v>0</v>
      </c>
      <c r="T21" s="78">
        <v>432</v>
      </c>
      <c r="U21" s="78">
        <v>63</v>
      </c>
      <c r="V21" s="78">
        <v>25</v>
      </c>
      <c r="W21" s="78">
        <v>580</v>
      </c>
    </row>
    <row r="22" s="78" customFormat="1" ht="21" customHeight="1" spans="1:6">
      <c r="A22" s="74" t="s">
        <v>100</v>
      </c>
      <c r="B22" s="44" t="s">
        <v>114</v>
      </c>
      <c r="C22" s="33" t="s">
        <v>97</v>
      </c>
      <c r="D22" s="87">
        <v>104.1</v>
      </c>
      <c r="E22" s="38"/>
      <c r="F22" s="88">
        <f t="shared" si="0"/>
        <v>0</v>
      </c>
    </row>
    <row r="23" s="67" customFormat="1" ht="21" customHeight="1" spans="1:19">
      <c r="A23" s="74">
        <v>203</v>
      </c>
      <c r="B23" s="44" t="s">
        <v>115</v>
      </c>
      <c r="C23" s="33"/>
      <c r="D23" s="87"/>
      <c r="E23" s="87"/>
      <c r="F23" s="88">
        <f t="shared" si="0"/>
        <v>0</v>
      </c>
      <c r="G23" s="78"/>
      <c r="H23" s="78"/>
      <c r="I23" s="78"/>
      <c r="J23" s="78"/>
      <c r="K23" s="78"/>
      <c r="L23" s="78"/>
      <c r="M23" s="78"/>
      <c r="N23" s="78"/>
      <c r="O23" s="78"/>
      <c r="P23" s="78"/>
      <c r="Q23" s="78"/>
      <c r="R23" s="78"/>
      <c r="S23" s="78"/>
    </row>
    <row r="24" s="67" customFormat="1" ht="21" customHeight="1" spans="1:19">
      <c r="A24" s="74" t="s">
        <v>116</v>
      </c>
      <c r="B24" s="44" t="s">
        <v>117</v>
      </c>
      <c r="C24" s="33"/>
      <c r="D24" s="87"/>
      <c r="E24" s="87"/>
      <c r="F24" s="88">
        <f t="shared" si="0"/>
        <v>0</v>
      </c>
      <c r="G24" s="78"/>
      <c r="H24" s="78"/>
      <c r="I24" s="78"/>
      <c r="J24" s="78"/>
      <c r="K24" s="78"/>
      <c r="L24" s="78"/>
      <c r="M24" s="78"/>
      <c r="N24" s="78"/>
      <c r="O24" s="78"/>
      <c r="P24" s="78"/>
      <c r="Q24" s="78"/>
      <c r="R24" s="78"/>
      <c r="S24" s="78"/>
    </row>
    <row r="25" s="67" customFormat="1" ht="21" customHeight="1" spans="1:23">
      <c r="A25" s="74" t="s">
        <v>16</v>
      </c>
      <c r="B25" s="44" t="s">
        <v>118</v>
      </c>
      <c r="C25" s="33" t="s">
        <v>97</v>
      </c>
      <c r="D25" s="87">
        <v>1249547.2</v>
      </c>
      <c r="E25" s="38"/>
      <c r="F25" s="88">
        <f t="shared" si="0"/>
        <v>0</v>
      </c>
      <c r="G25" s="78"/>
      <c r="H25" s="78"/>
      <c r="I25" s="78"/>
      <c r="J25" s="78"/>
      <c r="K25" s="78"/>
      <c r="L25" s="78"/>
      <c r="M25" s="78"/>
      <c r="N25" s="78"/>
      <c r="O25" s="78"/>
      <c r="P25" s="78"/>
      <c r="Q25" s="78"/>
      <c r="R25" s="78"/>
      <c r="S25" s="78"/>
      <c r="T25" s="78">
        <v>2740</v>
      </c>
      <c r="U25" s="78">
        <v>900</v>
      </c>
      <c r="V25" s="78">
        <v>877</v>
      </c>
      <c r="W25" s="78">
        <v>1931</v>
      </c>
    </row>
    <row r="26" s="67" customFormat="1" ht="21" customHeight="1" spans="1:24">
      <c r="A26" s="74" t="s">
        <v>19</v>
      </c>
      <c r="B26" s="44" t="s">
        <v>119</v>
      </c>
      <c r="C26" s="33" t="s">
        <v>97</v>
      </c>
      <c r="D26" s="87">
        <v>2559185</v>
      </c>
      <c r="E26" s="38"/>
      <c r="F26" s="88">
        <f t="shared" si="0"/>
        <v>0</v>
      </c>
      <c r="G26" s="78"/>
      <c r="H26" s="78"/>
      <c r="I26" s="78"/>
      <c r="J26" s="78"/>
      <c r="K26" s="78"/>
      <c r="L26" s="78"/>
      <c r="M26" s="78"/>
      <c r="N26" s="78"/>
      <c r="O26" s="78"/>
      <c r="P26" s="78"/>
      <c r="Q26" s="78"/>
      <c r="R26" s="78"/>
      <c r="S26" s="78"/>
      <c r="T26" s="78"/>
      <c r="U26" s="78"/>
      <c r="V26" s="78"/>
      <c r="W26" s="78"/>
      <c r="X26" s="78">
        <v>6987</v>
      </c>
    </row>
    <row r="27" s="78" customFormat="1" ht="34" customHeight="1" spans="1:6">
      <c r="A27" s="74" t="s">
        <v>92</v>
      </c>
      <c r="B27" s="44" t="s">
        <v>120</v>
      </c>
      <c r="C27" s="33" t="s">
        <v>97</v>
      </c>
      <c r="D27" s="87">
        <v>541394.3</v>
      </c>
      <c r="E27" s="38"/>
      <c r="F27" s="88">
        <f t="shared" si="0"/>
        <v>0</v>
      </c>
    </row>
    <row r="28" s="78" customFormat="1" customHeight="1" spans="1:6">
      <c r="A28" s="74" t="s">
        <v>104</v>
      </c>
      <c r="B28" s="44" t="s">
        <v>121</v>
      </c>
      <c r="C28" s="33" t="s">
        <v>97</v>
      </c>
      <c r="D28" s="87">
        <v>11187.3</v>
      </c>
      <c r="E28" s="38"/>
      <c r="F28" s="88">
        <f t="shared" si="0"/>
        <v>0</v>
      </c>
    </row>
    <row r="29" s="78" customFormat="1" customHeight="1" spans="1:6">
      <c r="A29" s="74" t="s">
        <v>122</v>
      </c>
      <c r="B29" s="44" t="s">
        <v>123</v>
      </c>
      <c r="C29" s="33"/>
      <c r="D29" s="87"/>
      <c r="E29" s="87"/>
      <c r="F29" s="88">
        <f t="shared" si="0"/>
        <v>0</v>
      </c>
    </row>
    <row r="30" s="78" customFormat="1" customHeight="1" spans="1:6">
      <c r="A30" s="74" t="s">
        <v>16</v>
      </c>
      <c r="B30" s="44" t="s">
        <v>118</v>
      </c>
      <c r="C30" s="33" t="s">
        <v>97</v>
      </c>
      <c r="D30" s="87">
        <v>142836.8</v>
      </c>
      <c r="E30" s="38"/>
      <c r="F30" s="88">
        <f t="shared" si="0"/>
        <v>0</v>
      </c>
    </row>
    <row r="31" s="78" customFormat="1" customHeight="1" spans="1:6">
      <c r="A31" s="74" t="s">
        <v>19</v>
      </c>
      <c r="B31" s="44" t="s">
        <v>119</v>
      </c>
      <c r="C31" s="33" t="s">
        <v>97</v>
      </c>
      <c r="D31" s="87">
        <v>51188.9</v>
      </c>
      <c r="E31" s="38"/>
      <c r="F31" s="88">
        <f t="shared" si="0"/>
        <v>0</v>
      </c>
    </row>
    <row r="32" s="78" customFormat="1" ht="25" customHeight="1" spans="1:24">
      <c r="A32" s="89" t="s">
        <v>124</v>
      </c>
      <c r="B32" s="90" t="s">
        <v>125</v>
      </c>
      <c r="C32" s="91" t="s">
        <v>126</v>
      </c>
      <c r="D32" s="87">
        <v>4680</v>
      </c>
      <c r="E32" s="38"/>
      <c r="F32" s="88">
        <f t="shared" si="0"/>
        <v>0</v>
      </c>
      <c r="X32" s="78">
        <v>4680</v>
      </c>
    </row>
    <row r="33" s="68" customFormat="1" customHeight="1" spans="1:19">
      <c r="A33" s="74">
        <v>204</v>
      </c>
      <c r="B33" s="44" t="s">
        <v>127</v>
      </c>
      <c r="C33" s="33"/>
      <c r="D33" s="87"/>
      <c r="E33" s="87"/>
      <c r="F33" s="88">
        <f t="shared" si="0"/>
        <v>0</v>
      </c>
      <c r="G33" s="78"/>
      <c r="H33" s="78"/>
      <c r="I33" s="78"/>
      <c r="J33" s="78"/>
      <c r="K33" s="78"/>
      <c r="L33" s="78"/>
      <c r="M33" s="78"/>
      <c r="N33" s="78"/>
      <c r="O33" s="78"/>
      <c r="P33" s="78"/>
      <c r="Q33" s="78"/>
      <c r="R33" s="78"/>
      <c r="S33" s="78"/>
    </row>
    <row r="34" s="67" customFormat="1" customHeight="1" spans="1:19">
      <c r="A34" s="74" t="s">
        <v>128</v>
      </c>
      <c r="B34" s="44" t="s">
        <v>129</v>
      </c>
      <c r="C34" s="33"/>
      <c r="D34" s="87"/>
      <c r="E34" s="87"/>
      <c r="F34" s="88">
        <f t="shared" si="0"/>
        <v>0</v>
      </c>
      <c r="G34" s="78"/>
      <c r="H34" s="78"/>
      <c r="I34" s="78"/>
      <c r="J34" s="78"/>
      <c r="K34" s="78"/>
      <c r="L34" s="78"/>
      <c r="M34" s="78"/>
      <c r="N34" s="78"/>
      <c r="O34" s="78"/>
      <c r="P34" s="78"/>
      <c r="Q34" s="78"/>
      <c r="R34" s="78"/>
      <c r="S34" s="78"/>
    </row>
    <row r="35" s="78" customFormat="1" customHeight="1" spans="1:6">
      <c r="A35" s="74" t="s">
        <v>16</v>
      </c>
      <c r="B35" s="44" t="s">
        <v>130</v>
      </c>
      <c r="C35" s="33" t="s">
        <v>97</v>
      </c>
      <c r="D35" s="87">
        <v>996447</v>
      </c>
      <c r="E35" s="38"/>
      <c r="F35" s="88">
        <f t="shared" si="0"/>
        <v>0</v>
      </c>
    </row>
    <row r="36" s="78" customFormat="1" customHeight="1" spans="1:6">
      <c r="A36" s="74" t="s">
        <v>19</v>
      </c>
      <c r="B36" s="44" t="s">
        <v>131</v>
      </c>
      <c r="C36" s="33" t="s">
        <v>97</v>
      </c>
      <c r="D36" s="87">
        <v>2213776.3</v>
      </c>
      <c r="E36" s="38"/>
      <c r="F36" s="88">
        <f t="shared" si="0"/>
        <v>0</v>
      </c>
    </row>
    <row r="37" s="78" customFormat="1" customHeight="1" spans="1:24">
      <c r="A37" s="74" t="s">
        <v>98</v>
      </c>
      <c r="B37" s="44" t="s">
        <v>132</v>
      </c>
      <c r="C37" s="33" t="s">
        <v>97</v>
      </c>
      <c r="D37" s="87">
        <v>1097133.2</v>
      </c>
      <c r="E37" s="38"/>
      <c r="F37" s="88">
        <f t="shared" si="0"/>
        <v>0</v>
      </c>
      <c r="X37" s="78">
        <v>3804.4</v>
      </c>
    </row>
    <row r="38" s="78" customFormat="1" customHeight="1" spans="1:6">
      <c r="A38" s="74" t="s">
        <v>106</v>
      </c>
      <c r="B38" s="44" t="s">
        <v>133</v>
      </c>
      <c r="C38" s="33" t="s">
        <v>97</v>
      </c>
      <c r="D38" s="87">
        <v>480423</v>
      </c>
      <c r="E38" s="38"/>
      <c r="F38" s="88">
        <f t="shared" ref="F38:F69" si="1">ROUND(D38*E38,0)</f>
        <v>0</v>
      </c>
    </row>
    <row r="39" s="67" customFormat="1" customHeight="1" spans="1:19">
      <c r="A39" s="74" t="s">
        <v>108</v>
      </c>
      <c r="B39" s="44" t="s">
        <v>134</v>
      </c>
      <c r="C39" s="33"/>
      <c r="D39" s="87"/>
      <c r="E39" s="87"/>
      <c r="F39" s="88">
        <f t="shared" si="1"/>
        <v>0</v>
      </c>
      <c r="G39" s="78"/>
      <c r="H39" s="78"/>
      <c r="I39" s="78"/>
      <c r="J39" s="78"/>
      <c r="K39" s="78"/>
      <c r="L39" s="78"/>
      <c r="M39" s="78"/>
      <c r="N39" s="78"/>
      <c r="O39" s="78"/>
      <c r="P39" s="78"/>
      <c r="Q39" s="78"/>
      <c r="R39" s="78"/>
      <c r="S39" s="78"/>
    </row>
    <row r="40" s="79" customFormat="1" customHeight="1" spans="1:24">
      <c r="A40" s="92" t="s">
        <v>135</v>
      </c>
      <c r="B40" s="44" t="s">
        <v>136</v>
      </c>
      <c r="C40" s="33" t="s">
        <v>97</v>
      </c>
      <c r="D40" s="87">
        <v>869</v>
      </c>
      <c r="E40" s="38"/>
      <c r="F40" s="88">
        <f t="shared" si="1"/>
        <v>0</v>
      </c>
      <c r="G40" s="78"/>
      <c r="H40" s="78"/>
      <c r="I40" s="78"/>
      <c r="J40" s="78"/>
      <c r="K40" s="78"/>
      <c r="L40" s="78"/>
      <c r="M40" s="78"/>
      <c r="N40" s="78"/>
      <c r="O40" s="78"/>
      <c r="P40" s="78"/>
      <c r="Q40" s="78"/>
      <c r="R40" s="78"/>
      <c r="S40" s="78"/>
      <c r="X40" s="79">
        <v>869</v>
      </c>
    </row>
    <row r="41" s="79" customFormat="1" customHeight="1" spans="1:24">
      <c r="A41" s="92" t="s">
        <v>137</v>
      </c>
      <c r="B41" s="44" t="s">
        <v>138</v>
      </c>
      <c r="C41" s="33" t="s">
        <v>97</v>
      </c>
      <c r="D41" s="87">
        <v>78425.1</v>
      </c>
      <c r="E41" s="38"/>
      <c r="F41" s="88">
        <f t="shared" si="1"/>
        <v>0</v>
      </c>
      <c r="G41" s="78"/>
      <c r="H41" s="78"/>
      <c r="I41" s="78"/>
      <c r="J41" s="78"/>
      <c r="K41" s="78"/>
      <c r="L41" s="78"/>
      <c r="M41" s="78"/>
      <c r="N41" s="78"/>
      <c r="O41" s="78"/>
      <c r="P41" s="78"/>
      <c r="Q41" s="78"/>
      <c r="R41" s="78"/>
      <c r="S41" s="78"/>
      <c r="X41" s="79">
        <v>75637.8</v>
      </c>
    </row>
    <row r="42" s="79" customFormat="1" customHeight="1" spans="1:19">
      <c r="A42" s="92" t="s">
        <v>139</v>
      </c>
      <c r="B42" s="32" t="s">
        <v>140</v>
      </c>
      <c r="C42" s="37" t="s">
        <v>141</v>
      </c>
      <c r="D42" s="34">
        <v>17.5</v>
      </c>
      <c r="E42" s="38"/>
      <c r="F42" s="88">
        <f t="shared" si="1"/>
        <v>0</v>
      </c>
      <c r="G42" s="78"/>
      <c r="H42" s="78"/>
      <c r="I42" s="78"/>
      <c r="J42" s="78"/>
      <c r="K42" s="78"/>
      <c r="L42" s="78"/>
      <c r="M42" s="78"/>
      <c r="N42" s="78"/>
      <c r="O42" s="78"/>
      <c r="P42" s="78"/>
      <c r="Q42" s="78"/>
      <c r="R42" s="78"/>
      <c r="S42" s="78"/>
    </row>
    <row r="43" s="79" customFormat="1" customHeight="1" spans="1:19">
      <c r="A43" s="92" t="s">
        <v>142</v>
      </c>
      <c r="B43" s="32" t="s">
        <v>143</v>
      </c>
      <c r="C43" s="37" t="s">
        <v>141</v>
      </c>
      <c r="D43" s="34">
        <v>155.2</v>
      </c>
      <c r="E43" s="38"/>
      <c r="F43" s="88">
        <f t="shared" si="1"/>
        <v>0</v>
      </c>
      <c r="G43" s="78"/>
      <c r="H43" s="78"/>
      <c r="I43" s="78"/>
      <c r="J43" s="78"/>
      <c r="K43" s="78"/>
      <c r="L43" s="78"/>
      <c r="M43" s="78"/>
      <c r="N43" s="78"/>
      <c r="O43" s="78"/>
      <c r="P43" s="78"/>
      <c r="Q43" s="78"/>
      <c r="R43" s="78"/>
      <c r="S43" s="78"/>
    </row>
    <row r="44" s="78" customFormat="1" customHeight="1" spans="1:6">
      <c r="A44" s="92" t="s">
        <v>144</v>
      </c>
      <c r="B44" s="44" t="s">
        <v>145</v>
      </c>
      <c r="C44" s="33" t="s">
        <v>97</v>
      </c>
      <c r="D44" s="87">
        <v>204555</v>
      </c>
      <c r="E44" s="38"/>
      <c r="F44" s="88">
        <f t="shared" si="1"/>
        <v>0</v>
      </c>
    </row>
    <row r="45" s="78" customFormat="1" customHeight="1" spans="1:6">
      <c r="A45" s="92" t="s">
        <v>146</v>
      </c>
      <c r="B45" s="44" t="s">
        <v>147</v>
      </c>
      <c r="C45" s="33" t="s">
        <v>97</v>
      </c>
      <c r="D45" s="87">
        <v>384519.1</v>
      </c>
      <c r="E45" s="38"/>
      <c r="F45" s="88">
        <f t="shared" si="1"/>
        <v>0</v>
      </c>
    </row>
    <row r="46" s="78" customFormat="1" customHeight="1" spans="1:6">
      <c r="A46" s="92" t="s">
        <v>148</v>
      </c>
      <c r="B46" s="44" t="s">
        <v>149</v>
      </c>
      <c r="C46" s="33" t="s">
        <v>97</v>
      </c>
      <c r="D46" s="87">
        <v>401905.2</v>
      </c>
      <c r="E46" s="38"/>
      <c r="F46" s="88">
        <f t="shared" si="1"/>
        <v>0</v>
      </c>
    </row>
    <row r="47" s="78" customFormat="1" customHeight="1" spans="1:6">
      <c r="A47" s="74" t="s">
        <v>150</v>
      </c>
      <c r="B47" s="44" t="s">
        <v>151</v>
      </c>
      <c r="C47" s="33"/>
      <c r="D47" s="87"/>
      <c r="E47" s="87"/>
      <c r="F47" s="88">
        <f t="shared" si="1"/>
        <v>0</v>
      </c>
    </row>
    <row r="48" s="78" customFormat="1" customHeight="1" spans="1:6">
      <c r="A48" s="74" t="s">
        <v>16</v>
      </c>
      <c r="B48" s="44" t="s">
        <v>130</v>
      </c>
      <c r="C48" s="33" t="s">
        <v>97</v>
      </c>
      <c r="D48" s="87">
        <v>38315.9</v>
      </c>
      <c r="E48" s="38"/>
      <c r="F48" s="88">
        <f t="shared" si="1"/>
        <v>0</v>
      </c>
    </row>
    <row r="49" s="78" customFormat="1" customHeight="1" spans="1:6">
      <c r="A49" s="74" t="s">
        <v>19</v>
      </c>
      <c r="B49" s="44" t="s">
        <v>131</v>
      </c>
      <c r="C49" s="33" t="s">
        <v>97</v>
      </c>
      <c r="D49" s="87">
        <v>23269.8</v>
      </c>
      <c r="E49" s="38"/>
      <c r="F49" s="88">
        <f t="shared" si="1"/>
        <v>0</v>
      </c>
    </row>
    <row r="50" s="78" customFormat="1" customHeight="1" spans="1:6">
      <c r="A50" s="74" t="s">
        <v>98</v>
      </c>
      <c r="B50" s="44" t="s">
        <v>132</v>
      </c>
      <c r="C50" s="33" t="s">
        <v>97</v>
      </c>
      <c r="D50" s="87">
        <v>43560</v>
      </c>
      <c r="E50" s="38"/>
      <c r="F50" s="88">
        <f t="shared" si="1"/>
        <v>0</v>
      </c>
    </row>
    <row r="51" s="67" customFormat="1" customHeight="1" spans="1:19">
      <c r="A51" s="74">
        <v>205</v>
      </c>
      <c r="B51" s="44" t="s">
        <v>152</v>
      </c>
      <c r="C51" s="33"/>
      <c r="D51" s="87"/>
      <c r="E51" s="87"/>
      <c r="F51" s="88">
        <f t="shared" si="1"/>
        <v>0</v>
      </c>
      <c r="G51" s="78"/>
      <c r="H51" s="78"/>
      <c r="I51" s="78"/>
      <c r="J51" s="78"/>
      <c r="K51" s="78"/>
      <c r="L51" s="78"/>
      <c r="M51" s="78"/>
      <c r="N51" s="78"/>
      <c r="O51" s="78"/>
      <c r="P51" s="78"/>
      <c r="Q51" s="78"/>
      <c r="R51" s="78"/>
      <c r="S51" s="78"/>
    </row>
    <row r="52" s="67" customFormat="1" customHeight="1" spans="1:19">
      <c r="A52" s="74" t="s">
        <v>153</v>
      </c>
      <c r="B52" s="44" t="s">
        <v>154</v>
      </c>
      <c r="C52" s="33"/>
      <c r="D52" s="87"/>
      <c r="E52" s="87"/>
      <c r="F52" s="88">
        <f t="shared" si="1"/>
        <v>0</v>
      </c>
      <c r="G52" s="78"/>
      <c r="H52" s="78"/>
      <c r="I52" s="78"/>
      <c r="J52" s="78"/>
      <c r="K52" s="78"/>
      <c r="L52" s="78"/>
      <c r="M52" s="78"/>
      <c r="N52" s="78"/>
      <c r="O52" s="78"/>
      <c r="P52" s="78"/>
      <c r="Q52" s="78"/>
      <c r="R52" s="78"/>
      <c r="S52" s="78"/>
    </row>
    <row r="53" s="78" customFormat="1" customHeight="1" spans="1:6">
      <c r="A53" s="74" t="s">
        <v>16</v>
      </c>
      <c r="B53" s="44" t="s">
        <v>155</v>
      </c>
      <c r="C53" s="33" t="s">
        <v>97</v>
      </c>
      <c r="D53" s="87">
        <v>54252</v>
      </c>
      <c r="E53" s="38"/>
      <c r="F53" s="88">
        <f t="shared" si="1"/>
        <v>0</v>
      </c>
    </row>
    <row r="54" s="67" customFormat="1" customHeight="1" spans="1:19">
      <c r="A54" s="74" t="s">
        <v>92</v>
      </c>
      <c r="B54" s="44" t="s">
        <v>156</v>
      </c>
      <c r="C54" s="33"/>
      <c r="D54" s="87"/>
      <c r="E54" s="87"/>
      <c r="F54" s="88">
        <f t="shared" si="1"/>
        <v>0</v>
      </c>
      <c r="G54" s="78"/>
      <c r="H54" s="78"/>
      <c r="I54" s="78"/>
      <c r="J54" s="78"/>
      <c r="K54" s="78"/>
      <c r="L54" s="78"/>
      <c r="M54" s="78"/>
      <c r="N54" s="78"/>
      <c r="O54" s="78"/>
      <c r="P54" s="78"/>
      <c r="Q54" s="78"/>
      <c r="R54" s="78"/>
      <c r="S54" s="78"/>
    </row>
    <row r="55" s="78" customFormat="1" customHeight="1" spans="1:24">
      <c r="A55" s="74" t="s">
        <v>157</v>
      </c>
      <c r="B55" s="44" t="s">
        <v>103</v>
      </c>
      <c r="C55" s="33" t="s">
        <v>97</v>
      </c>
      <c r="D55" s="87">
        <v>54502.6</v>
      </c>
      <c r="E55" s="38"/>
      <c r="F55" s="88">
        <f t="shared" si="1"/>
        <v>0</v>
      </c>
      <c r="X55" s="78">
        <v>345.6</v>
      </c>
    </row>
    <row r="56" s="78" customFormat="1" customHeight="1" spans="1:6">
      <c r="A56" s="74" t="s">
        <v>158</v>
      </c>
      <c r="B56" s="44" t="s">
        <v>159</v>
      </c>
      <c r="C56" s="33" t="s">
        <v>97</v>
      </c>
      <c r="D56" s="87">
        <v>492344</v>
      </c>
      <c r="E56" s="38"/>
      <c r="F56" s="88">
        <f t="shared" si="1"/>
        <v>0</v>
      </c>
    </row>
    <row r="57" s="67" customFormat="1" customHeight="1" spans="1:19">
      <c r="A57" s="74" t="s">
        <v>98</v>
      </c>
      <c r="B57" s="44" t="s">
        <v>160</v>
      </c>
      <c r="C57" s="33"/>
      <c r="D57" s="87"/>
      <c r="E57" s="87"/>
      <c r="F57" s="88">
        <f t="shared" si="1"/>
        <v>0</v>
      </c>
      <c r="G57" s="78"/>
      <c r="H57" s="78"/>
      <c r="I57" s="78"/>
      <c r="J57" s="78"/>
      <c r="K57" s="78"/>
      <c r="L57" s="78"/>
      <c r="M57" s="78"/>
      <c r="N57" s="78"/>
      <c r="O57" s="78"/>
      <c r="P57" s="78"/>
      <c r="Q57" s="78"/>
      <c r="R57" s="78"/>
      <c r="S57" s="78"/>
    </row>
    <row r="58" s="78" customFormat="1" customHeight="1" spans="1:6">
      <c r="A58" s="74" t="s">
        <v>161</v>
      </c>
      <c r="B58" s="44" t="s">
        <v>162</v>
      </c>
      <c r="C58" s="33" t="s">
        <v>89</v>
      </c>
      <c r="D58" s="87">
        <v>1031061.4</v>
      </c>
      <c r="E58" s="38"/>
      <c r="F58" s="88">
        <f t="shared" si="1"/>
        <v>0</v>
      </c>
    </row>
    <row r="59" s="67" customFormat="1" customHeight="1" spans="1:19">
      <c r="A59" s="74" t="s">
        <v>163</v>
      </c>
      <c r="B59" s="44" t="s">
        <v>164</v>
      </c>
      <c r="C59" s="33"/>
      <c r="D59" s="87"/>
      <c r="E59" s="87"/>
      <c r="F59" s="88">
        <f t="shared" si="1"/>
        <v>0</v>
      </c>
      <c r="G59" s="78"/>
      <c r="H59" s="78"/>
      <c r="I59" s="78"/>
      <c r="J59" s="78"/>
      <c r="K59" s="78"/>
      <c r="L59" s="78"/>
      <c r="M59" s="78"/>
      <c r="N59" s="78"/>
      <c r="O59" s="78"/>
      <c r="P59" s="78"/>
      <c r="Q59" s="78"/>
      <c r="R59" s="78"/>
      <c r="S59" s="78"/>
    </row>
    <row r="60" s="78" customFormat="1" customHeight="1" spans="1:6">
      <c r="A60" s="74" t="s">
        <v>16</v>
      </c>
      <c r="B60" s="44" t="s">
        <v>165</v>
      </c>
      <c r="C60" s="33" t="s">
        <v>89</v>
      </c>
      <c r="D60" s="87">
        <v>57411</v>
      </c>
      <c r="E60" s="38"/>
      <c r="F60" s="88">
        <f t="shared" si="1"/>
        <v>0</v>
      </c>
    </row>
    <row r="61" s="78" customFormat="1" customHeight="1" spans="1:6">
      <c r="A61" s="74" t="s">
        <v>19</v>
      </c>
      <c r="B61" s="44" t="s">
        <v>166</v>
      </c>
      <c r="C61" s="33" t="s">
        <v>167</v>
      </c>
      <c r="D61" s="87">
        <v>4065</v>
      </c>
      <c r="E61" s="38"/>
      <c r="F61" s="88">
        <f t="shared" si="1"/>
        <v>0</v>
      </c>
    </row>
    <row r="62" s="67" customFormat="1" customHeight="1" spans="1:19">
      <c r="A62" s="74">
        <v>207</v>
      </c>
      <c r="B62" s="44" t="s">
        <v>168</v>
      </c>
      <c r="C62" s="33"/>
      <c r="D62" s="87"/>
      <c r="E62" s="87"/>
      <c r="F62" s="88">
        <f t="shared" si="1"/>
        <v>0</v>
      </c>
      <c r="G62" s="78"/>
      <c r="H62" s="78"/>
      <c r="I62" s="78"/>
      <c r="J62" s="78"/>
      <c r="K62" s="78"/>
      <c r="L62" s="78"/>
      <c r="M62" s="78"/>
      <c r="N62" s="78"/>
      <c r="O62" s="78"/>
      <c r="P62" s="78"/>
      <c r="Q62" s="78"/>
      <c r="R62" s="78"/>
      <c r="S62" s="78"/>
    </row>
    <row r="63" s="67" customFormat="1" customHeight="1" spans="1:19">
      <c r="A63" s="74" t="s">
        <v>169</v>
      </c>
      <c r="B63" s="44" t="s">
        <v>170</v>
      </c>
      <c r="C63" s="33"/>
      <c r="D63" s="87"/>
      <c r="E63" s="87"/>
      <c r="F63" s="88">
        <f t="shared" si="1"/>
        <v>0</v>
      </c>
      <c r="G63" s="78"/>
      <c r="H63" s="78"/>
      <c r="I63" s="78"/>
      <c r="J63" s="78"/>
      <c r="K63" s="78"/>
      <c r="L63" s="78"/>
      <c r="M63" s="78"/>
      <c r="N63" s="78"/>
      <c r="O63" s="78"/>
      <c r="P63" s="78"/>
      <c r="Q63" s="78"/>
      <c r="R63" s="78"/>
      <c r="S63" s="78"/>
    </row>
    <row r="64" s="67" customFormat="1" customHeight="1" spans="1:19">
      <c r="A64" s="74" t="s">
        <v>16</v>
      </c>
      <c r="B64" s="44" t="s">
        <v>171</v>
      </c>
      <c r="C64" s="33"/>
      <c r="D64" s="87"/>
      <c r="E64" s="87"/>
      <c r="F64" s="88">
        <f t="shared" si="1"/>
        <v>0</v>
      </c>
      <c r="G64" s="78"/>
      <c r="H64" s="78"/>
      <c r="I64" s="78"/>
      <c r="J64" s="78"/>
      <c r="K64" s="78"/>
      <c r="L64" s="78"/>
      <c r="M64" s="78"/>
      <c r="N64" s="78"/>
      <c r="O64" s="78"/>
      <c r="P64" s="78"/>
      <c r="Q64" s="78"/>
      <c r="R64" s="78"/>
      <c r="S64" s="78"/>
    </row>
    <row r="65" s="67" customFormat="1" customHeight="1" spans="1:19">
      <c r="A65" s="92" t="s">
        <v>172</v>
      </c>
      <c r="B65" s="93" t="s">
        <v>173</v>
      </c>
      <c r="C65" s="33" t="s">
        <v>97</v>
      </c>
      <c r="D65" s="87">
        <v>16910.3</v>
      </c>
      <c r="E65" s="38"/>
      <c r="F65" s="88">
        <f t="shared" si="1"/>
        <v>0</v>
      </c>
      <c r="G65" s="78"/>
      <c r="H65" s="78"/>
      <c r="I65" s="78"/>
      <c r="J65" s="78"/>
      <c r="K65" s="78"/>
      <c r="L65" s="78"/>
      <c r="M65" s="78"/>
      <c r="N65" s="78"/>
      <c r="O65" s="78"/>
      <c r="P65" s="78"/>
      <c r="Q65" s="78"/>
      <c r="R65" s="78"/>
      <c r="S65" s="78"/>
    </row>
    <row r="66" s="78" customFormat="1" customHeight="1" spans="1:6">
      <c r="A66" s="74" t="s">
        <v>92</v>
      </c>
      <c r="B66" s="44" t="s">
        <v>174</v>
      </c>
      <c r="C66" s="33" t="s">
        <v>97</v>
      </c>
      <c r="D66" s="87">
        <v>4210</v>
      </c>
      <c r="E66" s="38"/>
      <c r="F66" s="88">
        <f t="shared" si="1"/>
        <v>0</v>
      </c>
    </row>
    <row r="67" s="78" customFormat="1" customHeight="1" spans="1:6">
      <c r="A67" s="74" t="s">
        <v>98</v>
      </c>
      <c r="B67" s="44" t="s">
        <v>175</v>
      </c>
      <c r="C67" s="33" t="s">
        <v>97</v>
      </c>
      <c r="D67" s="87">
        <v>3149.3</v>
      </c>
      <c r="E67" s="38"/>
      <c r="F67" s="88">
        <f t="shared" si="1"/>
        <v>0</v>
      </c>
    </row>
    <row r="68" s="78" customFormat="1" customHeight="1" spans="1:6">
      <c r="A68" s="74" t="s">
        <v>100</v>
      </c>
      <c r="B68" s="44" t="s">
        <v>176</v>
      </c>
      <c r="C68" s="33" t="s">
        <v>97</v>
      </c>
      <c r="D68" s="87">
        <v>849</v>
      </c>
      <c r="E68" s="38"/>
      <c r="F68" s="88">
        <f t="shared" si="1"/>
        <v>0</v>
      </c>
    </row>
    <row r="69" s="78" customFormat="1" customHeight="1" spans="1:6">
      <c r="A69" s="92" t="s">
        <v>104</v>
      </c>
      <c r="B69" s="44" t="s">
        <v>165</v>
      </c>
      <c r="C69" s="33" t="s">
        <v>89</v>
      </c>
      <c r="D69" s="87">
        <v>3945.4</v>
      </c>
      <c r="E69" s="38"/>
      <c r="F69" s="88">
        <f t="shared" si="1"/>
        <v>0</v>
      </c>
    </row>
    <row r="70" s="78" customFormat="1" customHeight="1" spans="1:6">
      <c r="A70" s="92" t="s">
        <v>106</v>
      </c>
      <c r="B70" s="44" t="s">
        <v>177</v>
      </c>
      <c r="C70" s="33" t="s">
        <v>89</v>
      </c>
      <c r="D70" s="87">
        <v>8565.5</v>
      </c>
      <c r="E70" s="38"/>
      <c r="F70" s="88">
        <f t="shared" ref="F70:F101" si="2">ROUND(D70*E70,0)</f>
        <v>0</v>
      </c>
    </row>
    <row r="71" s="78" customFormat="1" customHeight="1" spans="1:6">
      <c r="A71" s="74" t="s">
        <v>178</v>
      </c>
      <c r="B71" s="44" t="s">
        <v>179</v>
      </c>
      <c r="C71" s="33"/>
      <c r="D71" s="87"/>
      <c r="E71" s="87"/>
      <c r="F71" s="88">
        <f t="shared" si="2"/>
        <v>0</v>
      </c>
    </row>
    <row r="72" s="78" customFormat="1" customHeight="1" spans="1:6">
      <c r="A72" s="74" t="s">
        <v>16</v>
      </c>
      <c r="B72" s="44" t="s">
        <v>171</v>
      </c>
      <c r="C72" s="33"/>
      <c r="D72" s="87"/>
      <c r="E72" s="87"/>
      <c r="F72" s="88">
        <f t="shared" si="2"/>
        <v>0</v>
      </c>
    </row>
    <row r="73" s="78" customFormat="1" customHeight="1" spans="1:6">
      <c r="A73" s="92" t="s">
        <v>172</v>
      </c>
      <c r="B73" s="93" t="s">
        <v>173</v>
      </c>
      <c r="C73" s="33" t="s">
        <v>97</v>
      </c>
      <c r="D73" s="87">
        <v>43463.3</v>
      </c>
      <c r="E73" s="38"/>
      <c r="F73" s="88">
        <f t="shared" si="2"/>
        <v>0</v>
      </c>
    </row>
    <row r="74" s="78" customFormat="1" customHeight="1" spans="1:6">
      <c r="A74" s="74" t="s">
        <v>92</v>
      </c>
      <c r="B74" s="44" t="s">
        <v>180</v>
      </c>
      <c r="C74" s="33"/>
      <c r="D74" s="87"/>
      <c r="E74" s="87"/>
      <c r="F74" s="88">
        <f t="shared" si="2"/>
        <v>0</v>
      </c>
    </row>
    <row r="75" s="78" customFormat="1" customHeight="1" spans="1:6">
      <c r="A75" s="92" t="s">
        <v>181</v>
      </c>
      <c r="B75" s="93" t="s">
        <v>182</v>
      </c>
      <c r="C75" s="33" t="s">
        <v>97</v>
      </c>
      <c r="D75" s="87">
        <v>2267.4</v>
      </c>
      <c r="E75" s="38"/>
      <c r="F75" s="88">
        <f t="shared" si="2"/>
        <v>0</v>
      </c>
    </row>
    <row r="76" s="78" customFormat="1" customHeight="1" spans="1:6">
      <c r="A76" s="92" t="s">
        <v>104</v>
      </c>
      <c r="B76" s="44" t="s">
        <v>183</v>
      </c>
      <c r="C76" s="33" t="s">
        <v>89</v>
      </c>
      <c r="D76" s="87">
        <v>21037</v>
      </c>
      <c r="E76" s="38"/>
      <c r="F76" s="88">
        <f t="shared" si="2"/>
        <v>0</v>
      </c>
    </row>
    <row r="77" s="78" customFormat="1" customHeight="1" spans="1:6">
      <c r="A77" s="74" t="s">
        <v>184</v>
      </c>
      <c r="B77" s="44" t="s">
        <v>185</v>
      </c>
      <c r="C77" s="33"/>
      <c r="D77" s="87"/>
      <c r="E77" s="87"/>
      <c r="F77" s="88">
        <f t="shared" si="2"/>
        <v>0</v>
      </c>
    </row>
    <row r="78" s="78" customFormat="1" customHeight="1" spans="1:6">
      <c r="A78" s="74" t="s">
        <v>16</v>
      </c>
      <c r="B78" s="44" t="s">
        <v>171</v>
      </c>
      <c r="C78" s="33"/>
      <c r="D78" s="87"/>
      <c r="E78" s="87"/>
      <c r="F78" s="88">
        <f t="shared" si="2"/>
        <v>0</v>
      </c>
    </row>
    <row r="79" s="78" customFormat="1" customHeight="1" spans="1:6">
      <c r="A79" s="92" t="s">
        <v>172</v>
      </c>
      <c r="B79" s="93" t="s">
        <v>173</v>
      </c>
      <c r="C79" s="33" t="s">
        <v>97</v>
      </c>
      <c r="D79" s="87">
        <v>4580.1</v>
      </c>
      <c r="E79" s="38"/>
      <c r="F79" s="88">
        <f t="shared" si="2"/>
        <v>0</v>
      </c>
    </row>
    <row r="80" s="78" customFormat="1" customHeight="1" spans="1:6">
      <c r="A80" s="74" t="s">
        <v>92</v>
      </c>
      <c r="B80" s="44" t="s">
        <v>180</v>
      </c>
      <c r="C80" s="33"/>
      <c r="D80" s="87"/>
      <c r="E80" s="87"/>
      <c r="F80" s="88">
        <f t="shared" si="2"/>
        <v>0</v>
      </c>
    </row>
    <row r="81" s="78" customFormat="1" customHeight="1" spans="1:6">
      <c r="A81" s="92" t="s">
        <v>181</v>
      </c>
      <c r="B81" s="93" t="s">
        <v>182</v>
      </c>
      <c r="C81" s="33" t="s">
        <v>97</v>
      </c>
      <c r="D81" s="87">
        <v>179.4</v>
      </c>
      <c r="E81" s="38"/>
      <c r="F81" s="88">
        <f t="shared" si="2"/>
        <v>0</v>
      </c>
    </row>
    <row r="82" s="78" customFormat="1" customHeight="1" spans="1:6">
      <c r="A82" s="74" t="s">
        <v>102</v>
      </c>
      <c r="B82" s="44" t="s">
        <v>183</v>
      </c>
      <c r="C82" s="33" t="s">
        <v>89</v>
      </c>
      <c r="D82" s="87">
        <v>14774.5</v>
      </c>
      <c r="E82" s="38"/>
      <c r="F82" s="88">
        <f t="shared" si="2"/>
        <v>0</v>
      </c>
    </row>
    <row r="83" s="78" customFormat="1" customHeight="1" spans="1:6">
      <c r="A83" s="74" t="s">
        <v>186</v>
      </c>
      <c r="B83" s="44" t="s">
        <v>187</v>
      </c>
      <c r="C83" s="33"/>
      <c r="D83" s="87"/>
      <c r="E83" s="87"/>
      <c r="F83" s="88">
        <f t="shared" si="2"/>
        <v>0</v>
      </c>
    </row>
    <row r="84" s="78" customFormat="1" customHeight="1" spans="1:6">
      <c r="A84" s="74" t="s">
        <v>19</v>
      </c>
      <c r="B84" s="44" t="s">
        <v>171</v>
      </c>
      <c r="C84" s="33"/>
      <c r="D84" s="87"/>
      <c r="E84" s="87"/>
      <c r="F84" s="88">
        <f t="shared" si="2"/>
        <v>0</v>
      </c>
    </row>
    <row r="85" s="78" customFormat="1" customHeight="1" spans="1:6">
      <c r="A85" s="92" t="s">
        <v>188</v>
      </c>
      <c r="B85" s="93" t="s">
        <v>173</v>
      </c>
      <c r="C85" s="33" t="s">
        <v>97</v>
      </c>
      <c r="D85" s="87">
        <v>2352.7</v>
      </c>
      <c r="E85" s="38"/>
      <c r="F85" s="88">
        <f t="shared" si="2"/>
        <v>0</v>
      </c>
    </row>
    <row r="86" s="78" customFormat="1" customHeight="1" spans="1:6">
      <c r="A86" s="74" t="s">
        <v>92</v>
      </c>
      <c r="B86" s="44" t="s">
        <v>174</v>
      </c>
      <c r="C86" s="33" t="s">
        <v>97</v>
      </c>
      <c r="D86" s="87">
        <v>822.3</v>
      </c>
      <c r="E86" s="38"/>
      <c r="F86" s="88">
        <f t="shared" si="2"/>
        <v>0</v>
      </c>
    </row>
    <row r="87" s="78" customFormat="1" customHeight="1" spans="1:6">
      <c r="A87" s="74" t="s">
        <v>98</v>
      </c>
      <c r="B87" s="44" t="s">
        <v>175</v>
      </c>
      <c r="C87" s="33" t="s">
        <v>97</v>
      </c>
      <c r="D87" s="87">
        <v>2030.9</v>
      </c>
      <c r="E87" s="38"/>
      <c r="F87" s="88">
        <f t="shared" si="2"/>
        <v>0</v>
      </c>
    </row>
    <row r="88" s="78" customFormat="1" customHeight="1" spans="1:6">
      <c r="A88" s="74" t="s">
        <v>100</v>
      </c>
      <c r="B88" s="44" t="s">
        <v>189</v>
      </c>
      <c r="C88" s="33" t="s">
        <v>190</v>
      </c>
      <c r="D88" s="87">
        <v>132050.4</v>
      </c>
      <c r="E88" s="38"/>
      <c r="F88" s="88">
        <f t="shared" si="2"/>
        <v>0</v>
      </c>
    </row>
    <row r="89" s="78" customFormat="1" customHeight="1" spans="1:6">
      <c r="A89" s="74" t="s">
        <v>102</v>
      </c>
      <c r="B89" s="44" t="s">
        <v>191</v>
      </c>
      <c r="C89" s="33" t="s">
        <v>97</v>
      </c>
      <c r="D89" s="87">
        <v>1833.8</v>
      </c>
      <c r="E89" s="38"/>
      <c r="F89" s="88">
        <f t="shared" si="2"/>
        <v>0</v>
      </c>
    </row>
    <row r="90" s="78" customFormat="1" customHeight="1" spans="1:6">
      <c r="A90" s="74" t="s">
        <v>192</v>
      </c>
      <c r="B90" s="44" t="s">
        <v>193</v>
      </c>
      <c r="C90" s="33" t="s">
        <v>97</v>
      </c>
      <c r="D90" s="87">
        <v>5809</v>
      </c>
      <c r="E90" s="38"/>
      <c r="F90" s="88">
        <f t="shared" si="2"/>
        <v>0</v>
      </c>
    </row>
    <row r="91" s="78" customFormat="1" customHeight="1" spans="1:6">
      <c r="A91" s="74" t="s">
        <v>194</v>
      </c>
      <c r="B91" s="44" t="s">
        <v>195</v>
      </c>
      <c r="C91" s="33" t="s">
        <v>167</v>
      </c>
      <c r="D91" s="87">
        <v>1660</v>
      </c>
      <c r="E91" s="38"/>
      <c r="F91" s="88">
        <f t="shared" si="2"/>
        <v>0</v>
      </c>
    </row>
    <row r="92" s="78" customFormat="1" customHeight="1" spans="1:6">
      <c r="A92" s="74" t="s">
        <v>196</v>
      </c>
      <c r="B92" s="44" t="s">
        <v>197</v>
      </c>
      <c r="C92" s="33"/>
      <c r="D92" s="87"/>
      <c r="E92" s="87"/>
      <c r="F92" s="88">
        <f t="shared" si="2"/>
        <v>0</v>
      </c>
    </row>
    <row r="93" s="78" customFormat="1" customHeight="1" spans="1:6">
      <c r="A93" s="74" t="s">
        <v>16</v>
      </c>
      <c r="B93" s="93" t="s">
        <v>182</v>
      </c>
      <c r="C93" s="33" t="s">
        <v>97</v>
      </c>
      <c r="D93" s="87">
        <v>1666</v>
      </c>
      <c r="E93" s="38"/>
      <c r="F93" s="88">
        <f t="shared" si="2"/>
        <v>0</v>
      </c>
    </row>
    <row r="94" s="78" customFormat="1" customHeight="1" spans="1:6">
      <c r="A94" s="74" t="s">
        <v>19</v>
      </c>
      <c r="B94" s="44" t="s">
        <v>145</v>
      </c>
      <c r="C94" s="33" t="s">
        <v>97</v>
      </c>
      <c r="D94" s="87">
        <v>20047</v>
      </c>
      <c r="E94" s="38"/>
      <c r="F94" s="88">
        <f t="shared" si="2"/>
        <v>0</v>
      </c>
    </row>
    <row r="95" s="78" customFormat="1" customHeight="1" spans="1:6">
      <c r="A95" s="74" t="s">
        <v>92</v>
      </c>
      <c r="B95" s="44" t="s">
        <v>198</v>
      </c>
      <c r="C95" s="33" t="s">
        <v>97</v>
      </c>
      <c r="D95" s="87">
        <v>25058.8</v>
      </c>
      <c r="E95" s="38"/>
      <c r="F95" s="88">
        <f t="shared" si="2"/>
        <v>0</v>
      </c>
    </row>
    <row r="96" s="78" customFormat="1" customHeight="1" spans="1:6">
      <c r="A96" s="74" t="s">
        <v>98</v>
      </c>
      <c r="B96" s="44" t="s">
        <v>199</v>
      </c>
      <c r="C96" s="33" t="s">
        <v>97</v>
      </c>
      <c r="D96" s="87">
        <v>5011.7</v>
      </c>
      <c r="E96" s="38"/>
      <c r="F96" s="88">
        <f t="shared" si="2"/>
        <v>0</v>
      </c>
    </row>
    <row r="97" s="78" customFormat="1" customHeight="1" spans="1:6">
      <c r="A97" s="74" t="s">
        <v>100</v>
      </c>
      <c r="B97" s="93" t="s">
        <v>200</v>
      </c>
      <c r="C97" s="33" t="s">
        <v>167</v>
      </c>
      <c r="D97" s="87">
        <v>578</v>
      </c>
      <c r="E97" s="38"/>
      <c r="F97" s="88">
        <f t="shared" si="2"/>
        <v>0</v>
      </c>
    </row>
    <row r="98" s="78" customFormat="1" customHeight="1" spans="1:6">
      <c r="A98" s="74" t="s">
        <v>201</v>
      </c>
      <c r="B98" s="44" t="s">
        <v>202</v>
      </c>
      <c r="C98" s="33" t="s">
        <v>167</v>
      </c>
      <c r="D98" s="87">
        <v>137</v>
      </c>
      <c r="E98" s="38"/>
      <c r="F98" s="88">
        <f t="shared" si="2"/>
        <v>0</v>
      </c>
    </row>
    <row r="99" s="78" customFormat="1" customHeight="1" spans="1:6">
      <c r="A99" s="74">
        <v>208</v>
      </c>
      <c r="B99" s="44" t="s">
        <v>203</v>
      </c>
      <c r="C99" s="33"/>
      <c r="D99" s="87"/>
      <c r="E99" s="87"/>
      <c r="F99" s="88">
        <f t="shared" si="2"/>
        <v>0</v>
      </c>
    </row>
    <row r="100" s="78" customFormat="1" customHeight="1" spans="1:6">
      <c r="A100" s="74" t="s">
        <v>204</v>
      </c>
      <c r="B100" s="44" t="s">
        <v>205</v>
      </c>
      <c r="C100" s="33" t="s">
        <v>97</v>
      </c>
      <c r="D100" s="87">
        <v>27188</v>
      </c>
      <c r="E100" s="38"/>
      <c r="F100" s="88">
        <f t="shared" si="2"/>
        <v>0</v>
      </c>
    </row>
    <row r="101" s="78" customFormat="1" customHeight="1" spans="1:6">
      <c r="A101" s="74" t="s">
        <v>206</v>
      </c>
      <c r="B101" s="44" t="s">
        <v>207</v>
      </c>
      <c r="C101" s="33"/>
      <c r="D101" s="87"/>
      <c r="E101" s="87"/>
      <c r="F101" s="88">
        <f t="shared" si="2"/>
        <v>0</v>
      </c>
    </row>
    <row r="102" s="78" customFormat="1" customHeight="1" spans="1:24">
      <c r="A102" s="74" t="s">
        <v>16</v>
      </c>
      <c r="B102" s="44" t="s">
        <v>208</v>
      </c>
      <c r="C102" s="33" t="s">
        <v>97</v>
      </c>
      <c r="D102" s="87">
        <v>3128</v>
      </c>
      <c r="E102" s="38"/>
      <c r="F102" s="88">
        <f t="shared" ref="F102:F133" si="3">ROUND(D102*E102,0)</f>
        <v>0</v>
      </c>
      <c r="X102" s="78">
        <f>2551.7+576.3</f>
        <v>3128</v>
      </c>
    </row>
    <row r="103" s="78" customFormat="1" customHeight="1" spans="1:6">
      <c r="A103" s="74" t="s">
        <v>19</v>
      </c>
      <c r="B103" s="44" t="s">
        <v>209</v>
      </c>
      <c r="C103" s="33"/>
      <c r="D103" s="87"/>
      <c r="E103" s="87"/>
      <c r="F103" s="88">
        <f t="shared" si="3"/>
        <v>0</v>
      </c>
    </row>
    <row r="104" s="78" customFormat="1" customHeight="1" spans="1:6">
      <c r="A104" s="92" t="s">
        <v>188</v>
      </c>
      <c r="B104" s="93" t="s">
        <v>210</v>
      </c>
      <c r="C104" s="33" t="s">
        <v>97</v>
      </c>
      <c r="D104" s="87">
        <v>115458</v>
      </c>
      <c r="E104" s="38"/>
      <c r="F104" s="88">
        <f t="shared" si="3"/>
        <v>0</v>
      </c>
    </row>
    <row r="105" s="78" customFormat="1" customHeight="1" spans="1:6">
      <c r="A105" s="74" t="s">
        <v>98</v>
      </c>
      <c r="B105" s="44" t="s">
        <v>211</v>
      </c>
      <c r="C105" s="33"/>
      <c r="D105" s="87"/>
      <c r="E105" s="87"/>
      <c r="F105" s="88">
        <f t="shared" si="3"/>
        <v>0</v>
      </c>
    </row>
    <row r="106" s="78" customFormat="1" customHeight="1" spans="1:6">
      <c r="A106" s="92" t="s">
        <v>212</v>
      </c>
      <c r="B106" s="93" t="s">
        <v>213</v>
      </c>
      <c r="C106" s="33" t="s">
        <v>97</v>
      </c>
      <c r="D106" s="87">
        <v>2151</v>
      </c>
      <c r="E106" s="38"/>
      <c r="F106" s="88">
        <f t="shared" si="3"/>
        <v>0</v>
      </c>
    </row>
    <row r="107" s="78" customFormat="1" customHeight="1" spans="1:6">
      <c r="A107" s="74" t="s">
        <v>214</v>
      </c>
      <c r="B107" s="44" t="s">
        <v>215</v>
      </c>
      <c r="C107" s="33"/>
      <c r="D107" s="87"/>
      <c r="E107" s="87"/>
      <c r="F107" s="88">
        <f t="shared" si="3"/>
        <v>0</v>
      </c>
    </row>
    <row r="108" s="78" customFormat="1" customHeight="1" spans="1:24">
      <c r="A108" s="74" t="s">
        <v>16</v>
      </c>
      <c r="B108" s="44" t="s">
        <v>216</v>
      </c>
      <c r="C108" s="33"/>
      <c r="D108" s="87"/>
      <c r="E108" s="87"/>
      <c r="F108" s="88">
        <f t="shared" si="3"/>
        <v>0</v>
      </c>
      <c r="X108" s="78">
        <v>41.8</v>
      </c>
    </row>
    <row r="109" s="78" customFormat="1" customHeight="1" spans="1:6">
      <c r="A109" s="74" t="s">
        <v>172</v>
      </c>
      <c r="B109" s="44" t="s">
        <v>217</v>
      </c>
      <c r="C109" s="33" t="s">
        <v>141</v>
      </c>
      <c r="D109" s="87">
        <v>16932.8</v>
      </c>
      <c r="E109" s="38"/>
      <c r="F109" s="88">
        <f t="shared" si="3"/>
        <v>0</v>
      </c>
    </row>
    <row r="110" s="78" customFormat="1" customHeight="1" spans="1:6">
      <c r="A110" s="74" t="s">
        <v>98</v>
      </c>
      <c r="B110" s="44" t="s">
        <v>218</v>
      </c>
      <c r="C110" s="33"/>
      <c r="D110" s="87"/>
      <c r="E110" s="87"/>
      <c r="F110" s="88">
        <f t="shared" si="3"/>
        <v>0</v>
      </c>
    </row>
    <row r="111" s="78" customFormat="1" customHeight="1" spans="1:24">
      <c r="A111" s="92" t="s">
        <v>212</v>
      </c>
      <c r="B111" s="93" t="s">
        <v>213</v>
      </c>
      <c r="C111" s="33" t="s">
        <v>97</v>
      </c>
      <c r="D111" s="87">
        <v>18420.4</v>
      </c>
      <c r="E111" s="38"/>
      <c r="F111" s="88">
        <f t="shared" si="3"/>
        <v>0</v>
      </c>
      <c r="X111" s="78">
        <v>1692.4</v>
      </c>
    </row>
    <row r="112" s="78" customFormat="1" customHeight="1" spans="1:6">
      <c r="A112" s="74" t="s">
        <v>100</v>
      </c>
      <c r="B112" s="44" t="s">
        <v>171</v>
      </c>
      <c r="C112" s="33" t="s">
        <v>97</v>
      </c>
      <c r="D112" s="87"/>
      <c r="E112" s="87"/>
      <c r="F112" s="88">
        <f t="shared" si="3"/>
        <v>0</v>
      </c>
    </row>
    <row r="113" s="78" customFormat="1" customHeight="1" spans="1:6">
      <c r="A113" s="92" t="s">
        <v>219</v>
      </c>
      <c r="B113" s="93" t="s">
        <v>173</v>
      </c>
      <c r="C113" s="33" t="s">
        <v>97</v>
      </c>
      <c r="D113" s="87">
        <v>10868</v>
      </c>
      <c r="E113" s="38"/>
      <c r="F113" s="88">
        <f t="shared" si="3"/>
        <v>0</v>
      </c>
    </row>
    <row r="114" s="78" customFormat="1" customHeight="1" spans="1:6">
      <c r="A114" s="74" t="s">
        <v>220</v>
      </c>
      <c r="B114" s="44" t="s">
        <v>221</v>
      </c>
      <c r="C114" s="33"/>
      <c r="D114" s="87"/>
      <c r="E114" s="87"/>
      <c r="F114" s="88">
        <f t="shared" si="3"/>
        <v>0</v>
      </c>
    </row>
    <row r="115" s="78" customFormat="1" customHeight="1" spans="1:6">
      <c r="A115" s="74" t="s">
        <v>16</v>
      </c>
      <c r="B115" s="44" t="s">
        <v>222</v>
      </c>
      <c r="C115" s="33" t="s">
        <v>89</v>
      </c>
      <c r="D115" s="87">
        <v>103838</v>
      </c>
      <c r="E115" s="38"/>
      <c r="F115" s="88">
        <f t="shared" si="3"/>
        <v>0</v>
      </c>
    </row>
    <row r="116" s="79" customFormat="1" customHeight="1" spans="1:18">
      <c r="A116" s="74" t="s">
        <v>223</v>
      </c>
      <c r="B116" s="44" t="s">
        <v>224</v>
      </c>
      <c r="C116" s="33"/>
      <c r="D116" s="87"/>
      <c r="E116" s="87"/>
      <c r="F116" s="88">
        <f t="shared" si="3"/>
        <v>0</v>
      </c>
      <c r="G116" s="78"/>
      <c r="H116" s="78"/>
      <c r="I116" s="78"/>
      <c r="J116" s="78"/>
      <c r="L116" s="78"/>
      <c r="M116" s="78"/>
      <c r="N116" s="78"/>
      <c r="O116" s="78"/>
      <c r="P116" s="78"/>
      <c r="Q116" s="78"/>
      <c r="R116" s="78"/>
    </row>
    <row r="117" s="79" customFormat="1" customHeight="1" spans="1:18">
      <c r="A117" s="74" t="s">
        <v>16</v>
      </c>
      <c r="B117" s="44" t="s">
        <v>225</v>
      </c>
      <c r="C117" s="33" t="s">
        <v>190</v>
      </c>
      <c r="D117" s="87">
        <v>180532</v>
      </c>
      <c r="E117" s="38"/>
      <c r="F117" s="88">
        <f t="shared" si="3"/>
        <v>0</v>
      </c>
      <c r="G117" s="78"/>
      <c r="H117" s="78"/>
      <c r="I117" s="78"/>
      <c r="J117" s="78"/>
      <c r="K117" s="78"/>
      <c r="L117" s="78"/>
      <c r="M117" s="78"/>
      <c r="N117" s="78"/>
      <c r="O117" s="78"/>
      <c r="P117" s="78"/>
      <c r="Q117" s="78"/>
      <c r="R117" s="78"/>
    </row>
    <row r="118" s="79" customFormat="1" customHeight="1" spans="1:18">
      <c r="A118" s="74" t="s">
        <v>19</v>
      </c>
      <c r="B118" s="44" t="s">
        <v>226</v>
      </c>
      <c r="C118" s="33" t="s">
        <v>190</v>
      </c>
      <c r="D118" s="87">
        <v>608970</v>
      </c>
      <c r="E118" s="38"/>
      <c r="F118" s="88">
        <f t="shared" si="3"/>
        <v>0</v>
      </c>
      <c r="G118" s="78"/>
      <c r="H118" s="78"/>
      <c r="I118" s="78"/>
      <c r="J118" s="78"/>
      <c r="K118" s="78"/>
      <c r="L118" s="78"/>
      <c r="M118" s="78"/>
      <c r="N118" s="78"/>
      <c r="O118" s="78"/>
      <c r="P118" s="78"/>
      <c r="Q118" s="78"/>
      <c r="R118" s="78"/>
    </row>
    <row r="119" s="79" customFormat="1" customHeight="1" spans="1:18">
      <c r="A119" s="74" t="s">
        <v>92</v>
      </c>
      <c r="B119" s="94" t="s">
        <v>227</v>
      </c>
      <c r="C119" s="33" t="s">
        <v>97</v>
      </c>
      <c r="D119" s="87">
        <v>4047.06</v>
      </c>
      <c r="E119" s="38"/>
      <c r="F119" s="88">
        <f t="shared" si="3"/>
        <v>0</v>
      </c>
      <c r="G119" s="78"/>
      <c r="H119" s="78"/>
      <c r="I119" s="78"/>
      <c r="J119" s="78"/>
      <c r="K119" s="78"/>
      <c r="L119" s="78"/>
      <c r="M119" s="78"/>
      <c r="N119" s="78"/>
      <c r="O119" s="78"/>
      <c r="P119" s="78"/>
      <c r="Q119" s="78"/>
      <c r="R119" s="78"/>
    </row>
    <row r="120" s="79" customFormat="1" customHeight="1" spans="1:18">
      <c r="A120" s="74" t="s">
        <v>98</v>
      </c>
      <c r="B120" s="93" t="s">
        <v>228</v>
      </c>
      <c r="C120" s="33" t="s">
        <v>97</v>
      </c>
      <c r="D120" s="87">
        <v>830.4</v>
      </c>
      <c r="E120" s="38"/>
      <c r="F120" s="88">
        <f t="shared" si="3"/>
        <v>0</v>
      </c>
      <c r="G120" s="78"/>
      <c r="H120" s="78"/>
      <c r="I120" s="78"/>
      <c r="J120" s="78"/>
      <c r="K120" s="78"/>
      <c r="L120" s="78"/>
      <c r="M120" s="78"/>
      <c r="N120" s="78"/>
      <c r="O120" s="78"/>
      <c r="P120" s="78"/>
      <c r="Q120" s="78"/>
      <c r="R120" s="78"/>
    </row>
    <row r="121" s="78" customFormat="1" customHeight="1" spans="1:24">
      <c r="A121" s="74" t="s">
        <v>229</v>
      </c>
      <c r="B121" s="44" t="s">
        <v>230</v>
      </c>
      <c r="C121" s="33" t="s">
        <v>89</v>
      </c>
      <c r="D121" s="87">
        <v>607020.4</v>
      </c>
      <c r="E121" s="38"/>
      <c r="F121" s="88">
        <f t="shared" si="3"/>
        <v>0</v>
      </c>
      <c r="X121" s="78">
        <v>11324.4</v>
      </c>
    </row>
    <row r="122" s="78" customFormat="1" customHeight="1" spans="1:6">
      <c r="A122" s="74" t="s">
        <v>231</v>
      </c>
      <c r="B122" s="44" t="s">
        <v>232</v>
      </c>
      <c r="C122" s="33" t="s">
        <v>89</v>
      </c>
      <c r="D122" s="87">
        <v>54807</v>
      </c>
      <c r="E122" s="38"/>
      <c r="F122" s="88">
        <f t="shared" si="3"/>
        <v>0</v>
      </c>
    </row>
    <row r="123" s="78" customFormat="1" customHeight="1" spans="1:6">
      <c r="A123" s="74" t="s">
        <v>233</v>
      </c>
      <c r="B123" s="44" t="s">
        <v>234</v>
      </c>
      <c r="C123" s="33"/>
      <c r="D123" s="87"/>
      <c r="E123" s="87"/>
      <c r="F123" s="88">
        <f t="shared" si="3"/>
        <v>0</v>
      </c>
    </row>
    <row r="124" s="78" customFormat="1" customHeight="1" spans="1:6">
      <c r="A124" s="74" t="s">
        <v>16</v>
      </c>
      <c r="B124" s="44" t="s">
        <v>235</v>
      </c>
      <c r="C124" s="33" t="s">
        <v>97</v>
      </c>
      <c r="D124" s="87">
        <v>346.6</v>
      </c>
      <c r="E124" s="38"/>
      <c r="F124" s="88">
        <f t="shared" si="3"/>
        <v>0</v>
      </c>
    </row>
    <row r="125" s="78" customFormat="1" customHeight="1" spans="1:6">
      <c r="A125" s="74" t="s">
        <v>19</v>
      </c>
      <c r="B125" s="44" t="s">
        <v>236</v>
      </c>
      <c r="C125" s="33" t="s">
        <v>97</v>
      </c>
      <c r="D125" s="87">
        <v>16391</v>
      </c>
      <c r="E125" s="38"/>
      <c r="F125" s="88">
        <f t="shared" si="3"/>
        <v>0</v>
      </c>
    </row>
    <row r="126" s="78" customFormat="1" customHeight="1" spans="1:6">
      <c r="A126" s="74" t="s">
        <v>92</v>
      </c>
      <c r="B126" s="44" t="s">
        <v>237</v>
      </c>
      <c r="C126" s="33" t="s">
        <v>97</v>
      </c>
      <c r="D126" s="87">
        <v>6932</v>
      </c>
      <c r="E126" s="38"/>
      <c r="F126" s="88">
        <f t="shared" si="3"/>
        <v>0</v>
      </c>
    </row>
    <row r="127" s="78" customFormat="1" customHeight="1" spans="1:6">
      <c r="A127" s="74">
        <v>209</v>
      </c>
      <c r="B127" s="44" t="s">
        <v>238</v>
      </c>
      <c r="C127" s="33"/>
      <c r="D127" s="87"/>
      <c r="E127" s="87"/>
      <c r="F127" s="88">
        <f t="shared" si="3"/>
        <v>0</v>
      </c>
    </row>
    <row r="128" s="78" customFormat="1" customHeight="1" spans="1:6">
      <c r="A128" s="74" t="s">
        <v>239</v>
      </c>
      <c r="B128" s="44" t="s">
        <v>156</v>
      </c>
      <c r="C128" s="33" t="s">
        <v>97</v>
      </c>
      <c r="D128" s="87">
        <v>333.1</v>
      </c>
      <c r="E128" s="38"/>
      <c r="F128" s="88">
        <f t="shared" si="3"/>
        <v>0</v>
      </c>
    </row>
    <row r="129" s="78" customFormat="1" customHeight="1" spans="1:6">
      <c r="A129" s="74" t="s">
        <v>240</v>
      </c>
      <c r="B129" s="44" t="s">
        <v>241</v>
      </c>
      <c r="C129" s="33"/>
      <c r="D129" s="87"/>
      <c r="E129" s="87"/>
      <c r="F129" s="88">
        <f t="shared" si="3"/>
        <v>0</v>
      </c>
    </row>
    <row r="130" s="78" customFormat="1" customHeight="1" spans="1:6">
      <c r="A130" s="74" t="s">
        <v>16</v>
      </c>
      <c r="B130" s="44" t="s">
        <v>242</v>
      </c>
      <c r="C130" s="33"/>
      <c r="D130" s="87"/>
      <c r="E130" s="87"/>
      <c r="F130" s="88">
        <f t="shared" si="3"/>
        <v>0</v>
      </c>
    </row>
    <row r="131" s="78" customFormat="1" customHeight="1" spans="1:6">
      <c r="A131" s="92" t="s">
        <v>172</v>
      </c>
      <c r="B131" s="44" t="s">
        <v>243</v>
      </c>
      <c r="C131" s="33" t="s">
        <v>97</v>
      </c>
      <c r="D131" s="87">
        <v>79873.8</v>
      </c>
      <c r="E131" s="38"/>
      <c r="F131" s="88">
        <f t="shared" si="3"/>
        <v>0</v>
      </c>
    </row>
    <row r="132" s="78" customFormat="1" customHeight="1" spans="1:6">
      <c r="A132" s="92" t="s">
        <v>244</v>
      </c>
      <c r="B132" s="93" t="s">
        <v>182</v>
      </c>
      <c r="C132" s="33" t="s">
        <v>97</v>
      </c>
      <c r="D132" s="87">
        <v>16655.9</v>
      </c>
      <c r="E132" s="38"/>
      <c r="F132" s="88">
        <f t="shared" si="3"/>
        <v>0</v>
      </c>
    </row>
    <row r="133" s="78" customFormat="1" customHeight="1" spans="1:6">
      <c r="A133" s="92" t="s">
        <v>245</v>
      </c>
      <c r="B133" s="93" t="s">
        <v>213</v>
      </c>
      <c r="C133" s="33" t="s">
        <v>97</v>
      </c>
      <c r="D133" s="87">
        <v>1880.6</v>
      </c>
      <c r="E133" s="38"/>
      <c r="F133" s="88">
        <f t="shared" si="3"/>
        <v>0</v>
      </c>
    </row>
    <row r="134" s="78" customFormat="1" customHeight="1" spans="1:6">
      <c r="A134" s="74" t="s">
        <v>92</v>
      </c>
      <c r="B134" s="93" t="s">
        <v>246</v>
      </c>
      <c r="C134" s="33" t="s">
        <v>97</v>
      </c>
      <c r="D134" s="87">
        <v>944.1</v>
      </c>
      <c r="E134" s="38"/>
      <c r="F134" s="88">
        <f t="shared" ref="F134:F150" si="4">ROUND(D134*E134,0)</f>
        <v>0</v>
      </c>
    </row>
    <row r="135" s="78" customFormat="1" customHeight="1" spans="1:6">
      <c r="A135" s="74">
        <v>213</v>
      </c>
      <c r="B135" s="44" t="s">
        <v>247</v>
      </c>
      <c r="C135" s="33"/>
      <c r="D135" s="87"/>
      <c r="E135" s="87"/>
      <c r="F135" s="88">
        <f t="shared" si="4"/>
        <v>0</v>
      </c>
    </row>
    <row r="136" s="78" customFormat="1" customHeight="1" spans="1:6">
      <c r="A136" s="74" t="s">
        <v>248</v>
      </c>
      <c r="B136" s="44" t="s">
        <v>249</v>
      </c>
      <c r="C136" s="33" t="s">
        <v>167</v>
      </c>
      <c r="D136" s="87">
        <v>22032</v>
      </c>
      <c r="E136" s="38"/>
      <c r="F136" s="88">
        <f t="shared" si="4"/>
        <v>0</v>
      </c>
    </row>
    <row r="137" s="78" customFormat="1" customHeight="1" spans="1:6">
      <c r="A137" s="74" t="s">
        <v>250</v>
      </c>
      <c r="B137" s="94" t="s">
        <v>227</v>
      </c>
      <c r="C137" s="33" t="s">
        <v>97</v>
      </c>
      <c r="D137" s="87">
        <v>464</v>
      </c>
      <c r="E137" s="38"/>
      <c r="F137" s="88">
        <f t="shared" si="4"/>
        <v>0</v>
      </c>
    </row>
    <row r="138" s="78" customFormat="1" customHeight="1" spans="1:6">
      <c r="A138" s="74" t="s">
        <v>251</v>
      </c>
      <c r="B138" s="44" t="s">
        <v>189</v>
      </c>
      <c r="C138" s="33" t="s">
        <v>190</v>
      </c>
      <c r="D138" s="87">
        <v>101000</v>
      </c>
      <c r="E138" s="38"/>
      <c r="F138" s="88">
        <f t="shared" si="4"/>
        <v>0</v>
      </c>
    </row>
    <row r="139" s="78" customFormat="1" customHeight="1" spans="1:6">
      <c r="A139" s="74">
        <v>215</v>
      </c>
      <c r="B139" s="44" t="s">
        <v>252</v>
      </c>
      <c r="C139" s="33"/>
      <c r="D139" s="87"/>
      <c r="E139" s="87"/>
      <c r="F139" s="88">
        <f t="shared" si="4"/>
        <v>0</v>
      </c>
    </row>
    <row r="140" s="78" customFormat="1" customHeight="1" spans="1:6">
      <c r="A140" s="74" t="s">
        <v>253</v>
      </c>
      <c r="B140" s="44" t="s">
        <v>254</v>
      </c>
      <c r="C140" s="33"/>
      <c r="D140" s="87"/>
      <c r="E140" s="87"/>
      <c r="F140" s="88">
        <f t="shared" si="4"/>
        <v>0</v>
      </c>
    </row>
    <row r="141" s="78" customFormat="1" customHeight="1" spans="1:24">
      <c r="A141" s="74" t="s">
        <v>16</v>
      </c>
      <c r="B141" s="44" t="s">
        <v>255</v>
      </c>
      <c r="C141" s="33" t="s">
        <v>97</v>
      </c>
      <c r="D141" s="87">
        <v>1933.9</v>
      </c>
      <c r="E141" s="38"/>
      <c r="F141" s="88">
        <f t="shared" si="4"/>
        <v>0</v>
      </c>
      <c r="X141" s="78">
        <v>1933.9</v>
      </c>
    </row>
    <row r="142" s="78" customFormat="1" customHeight="1" spans="1:24">
      <c r="A142" s="74" t="s">
        <v>19</v>
      </c>
      <c r="B142" s="44" t="s">
        <v>256</v>
      </c>
      <c r="C142" s="33" t="s">
        <v>97</v>
      </c>
      <c r="D142" s="87">
        <v>233.7</v>
      </c>
      <c r="E142" s="38"/>
      <c r="F142" s="88">
        <f t="shared" si="4"/>
        <v>0</v>
      </c>
      <c r="X142" s="78">
        <v>233.7</v>
      </c>
    </row>
    <row r="143" s="78" customFormat="1" ht="39" customHeight="1" spans="1:6">
      <c r="A143" s="74" t="s">
        <v>257</v>
      </c>
      <c r="B143" s="44" t="s">
        <v>258</v>
      </c>
      <c r="C143" s="33"/>
      <c r="D143" s="87"/>
      <c r="E143" s="87"/>
      <c r="F143" s="88">
        <f t="shared" si="4"/>
        <v>0</v>
      </c>
    </row>
    <row r="144" s="78" customFormat="1" customHeight="1" spans="1:6">
      <c r="A144" s="74" t="s">
        <v>16</v>
      </c>
      <c r="B144" s="44" t="s">
        <v>171</v>
      </c>
      <c r="C144" s="33"/>
      <c r="D144" s="87"/>
      <c r="E144" s="87"/>
      <c r="F144" s="88">
        <f t="shared" si="4"/>
        <v>0</v>
      </c>
    </row>
    <row r="145" s="78" customFormat="1" customHeight="1" spans="1:24">
      <c r="A145" s="92" t="s">
        <v>172</v>
      </c>
      <c r="B145" s="93" t="s">
        <v>173</v>
      </c>
      <c r="C145" s="33" t="s">
        <v>97</v>
      </c>
      <c r="D145" s="87">
        <v>2693</v>
      </c>
      <c r="E145" s="38"/>
      <c r="F145" s="88">
        <f t="shared" si="4"/>
        <v>0</v>
      </c>
      <c r="X145" s="78">
        <f>490.1+525</f>
        <v>1015.1</v>
      </c>
    </row>
    <row r="146" s="78" customFormat="1" customHeight="1" spans="1:6">
      <c r="A146" s="74" t="s">
        <v>19</v>
      </c>
      <c r="B146" s="44" t="s">
        <v>242</v>
      </c>
      <c r="C146" s="33"/>
      <c r="D146" s="87"/>
      <c r="E146" s="87"/>
      <c r="F146" s="88">
        <f t="shared" si="4"/>
        <v>0</v>
      </c>
    </row>
    <row r="147" s="78" customFormat="1" customHeight="1" spans="1:6">
      <c r="A147" s="92" t="s">
        <v>188</v>
      </c>
      <c r="B147" s="93" t="s">
        <v>259</v>
      </c>
      <c r="C147" s="33" t="s">
        <v>97</v>
      </c>
      <c r="D147" s="87">
        <v>3901</v>
      </c>
      <c r="E147" s="38"/>
      <c r="F147" s="88">
        <f t="shared" si="4"/>
        <v>0</v>
      </c>
    </row>
    <row r="148" s="78" customFormat="1" customHeight="1" spans="1:24">
      <c r="A148" s="92" t="s">
        <v>260</v>
      </c>
      <c r="B148" s="93" t="s">
        <v>213</v>
      </c>
      <c r="C148" s="33" t="s">
        <v>97</v>
      </c>
      <c r="D148" s="87">
        <v>6</v>
      </c>
      <c r="E148" s="38"/>
      <c r="F148" s="88">
        <f t="shared" si="4"/>
        <v>0</v>
      </c>
      <c r="X148" s="78">
        <v>6</v>
      </c>
    </row>
    <row r="149" s="78" customFormat="1" customHeight="1" spans="1:24">
      <c r="A149" s="74" t="s">
        <v>92</v>
      </c>
      <c r="B149" s="44" t="s">
        <v>261</v>
      </c>
      <c r="C149" s="33" t="s">
        <v>97</v>
      </c>
      <c r="D149" s="87">
        <v>12681.8</v>
      </c>
      <c r="E149" s="38"/>
      <c r="F149" s="88">
        <f t="shared" si="4"/>
        <v>0</v>
      </c>
      <c r="X149" s="78">
        <v>2795.1</v>
      </c>
    </row>
    <row r="150" s="78" customFormat="1" customHeight="1" spans="1:6">
      <c r="A150" s="74">
        <v>216</v>
      </c>
      <c r="B150" s="44" t="s">
        <v>262</v>
      </c>
      <c r="C150" s="33" t="s">
        <v>167</v>
      </c>
      <c r="D150" s="87">
        <v>240</v>
      </c>
      <c r="E150" s="38"/>
      <c r="F150" s="88">
        <f t="shared" si="4"/>
        <v>0</v>
      </c>
    </row>
    <row r="151" s="78" customFormat="1" customHeight="1" spans="1:6">
      <c r="A151" s="63" t="s">
        <v>263</v>
      </c>
      <c r="B151" s="64"/>
      <c r="C151" s="64"/>
      <c r="D151" s="64"/>
      <c r="E151" s="65">
        <f>SUM(F5:F150)</f>
        <v>0</v>
      </c>
      <c r="F151" s="66"/>
    </row>
  </sheetData>
  <sheetProtection password="C6EF" sheet="1" selectLockedCells="1" formatColumns="0" objects="1"/>
  <mergeCells count="5">
    <mergeCell ref="A1:F1"/>
    <mergeCell ref="A2:E2"/>
    <mergeCell ref="A3:F3"/>
    <mergeCell ref="A151:D151"/>
    <mergeCell ref="E151:F151"/>
  </mergeCells>
  <pageMargins left="0.700694444444445" right="0.700694444444445" top="0.751388888888889" bottom="0.751388888888889" header="0.298611111111111" footer="0.298611111111111"/>
  <pageSetup paperSize="9" orientation="portrait" horizontalDpi="600"/>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showZeros="0" view="pageBreakPreview" zoomScaleNormal="100" workbookViewId="0">
      <selection activeCell="E18" sqref="E18"/>
    </sheetView>
  </sheetViews>
  <sheetFormatPr defaultColWidth="9" defaultRowHeight="19.5" customHeight="1"/>
  <cols>
    <col min="1" max="1" width="9" style="67"/>
    <col min="2" max="2" width="23.6333333333333" style="69" customWidth="1"/>
    <col min="3" max="3" width="9" style="67"/>
    <col min="4" max="4" width="14.25" style="67" customWidth="1"/>
    <col min="5" max="5" width="14" style="67" customWidth="1"/>
    <col min="6" max="6" width="17.25" style="67" customWidth="1"/>
    <col min="7" max="8" width="9" style="67"/>
    <col min="9" max="9" width="11.775" style="70"/>
    <col min="10" max="11" width="12.1083333333333" style="70" customWidth="1"/>
    <col min="12" max="12" width="11.4416666666667" style="70" customWidth="1"/>
    <col min="13" max="13" width="12.6666666666667" style="70" customWidth="1"/>
    <col min="14" max="14" width="14.5583333333333" style="70" customWidth="1"/>
    <col min="15" max="15" width="16.775" style="70" customWidth="1"/>
    <col min="16" max="16" width="18.6666666666667" style="70" customWidth="1"/>
    <col min="17" max="17" width="13.8916666666667" style="70" customWidth="1"/>
    <col min="18" max="18" width="14.775" style="67" customWidth="1"/>
    <col min="19" max="16384" width="9" style="67"/>
  </cols>
  <sheetData>
    <row r="1" s="67" customFormat="1" ht="39" customHeight="1" spans="1:17">
      <c r="A1" s="22" t="s">
        <v>70</v>
      </c>
      <c r="B1" s="22"/>
      <c r="C1" s="22"/>
      <c r="D1" s="22"/>
      <c r="E1" s="22"/>
      <c r="F1" s="22"/>
      <c r="I1" s="70"/>
      <c r="J1" s="70"/>
      <c r="K1" s="70"/>
      <c r="L1" s="70"/>
      <c r="M1" s="70"/>
      <c r="N1" s="70"/>
      <c r="O1" s="70"/>
      <c r="P1" s="70"/>
      <c r="Q1" s="70"/>
    </row>
    <row r="2" s="67" customFormat="1" ht="27" customHeight="1" spans="1:17">
      <c r="A2" s="23" t="s">
        <v>71</v>
      </c>
      <c r="B2" s="23"/>
      <c r="C2" s="23"/>
      <c r="D2" s="23"/>
      <c r="E2" s="23"/>
      <c r="F2" s="24" t="s">
        <v>72</v>
      </c>
      <c r="I2" s="70"/>
      <c r="J2" s="70"/>
      <c r="K2" s="70"/>
      <c r="L2" s="70"/>
      <c r="M2" s="70"/>
      <c r="N2" s="70"/>
      <c r="O2" s="70"/>
      <c r="P2" s="70"/>
      <c r="Q2" s="70"/>
    </row>
    <row r="3" s="67" customFormat="1" customHeight="1" spans="1:17">
      <c r="A3" s="25" t="s">
        <v>264</v>
      </c>
      <c r="B3" s="26"/>
      <c r="C3" s="26"/>
      <c r="D3" s="26"/>
      <c r="E3" s="26"/>
      <c r="F3" s="27"/>
      <c r="I3" s="70"/>
      <c r="J3" s="70"/>
      <c r="K3" s="70"/>
      <c r="L3" s="70"/>
      <c r="M3" s="70"/>
      <c r="N3" s="70"/>
      <c r="O3" s="70"/>
      <c r="P3" s="70"/>
      <c r="Q3" s="70"/>
    </row>
    <row r="4" s="67" customFormat="1" customHeight="1" spans="1:17">
      <c r="A4" s="28" t="s">
        <v>74</v>
      </c>
      <c r="B4" s="29" t="s">
        <v>75</v>
      </c>
      <c r="C4" s="29" t="s">
        <v>76</v>
      </c>
      <c r="D4" s="29" t="s">
        <v>77</v>
      </c>
      <c r="E4" s="29" t="s">
        <v>78</v>
      </c>
      <c r="F4" s="30" t="s">
        <v>79</v>
      </c>
      <c r="I4" s="70"/>
      <c r="J4" s="70"/>
      <c r="K4" s="70"/>
      <c r="L4" s="70"/>
      <c r="M4" s="70"/>
      <c r="N4" s="70"/>
      <c r="O4" s="70"/>
      <c r="P4" s="70"/>
      <c r="Q4" s="70"/>
    </row>
    <row r="5" s="67" customFormat="1" customHeight="1" spans="1:17">
      <c r="A5" s="71">
        <v>302</v>
      </c>
      <c r="B5" s="72" t="s">
        <v>156</v>
      </c>
      <c r="C5" s="73"/>
      <c r="D5" s="35"/>
      <c r="E5" s="35"/>
      <c r="F5" s="36">
        <f>ROUND(D5*E5,0)</f>
        <v>0</v>
      </c>
      <c r="I5" s="70"/>
      <c r="J5" s="70"/>
      <c r="K5" s="70"/>
      <c r="L5" s="70"/>
      <c r="M5" s="70"/>
      <c r="N5" s="70"/>
      <c r="O5" s="70"/>
      <c r="P5" s="70"/>
      <c r="Q5" s="70"/>
    </row>
    <row r="6" s="67" customFormat="1" customHeight="1" spans="1:17">
      <c r="A6" s="71" t="s">
        <v>265</v>
      </c>
      <c r="B6" s="72" t="s">
        <v>266</v>
      </c>
      <c r="C6" s="73"/>
      <c r="D6" s="35"/>
      <c r="E6" s="35"/>
      <c r="F6" s="36">
        <f t="shared" ref="F6:F37" si="0">ROUND(D6*E6,0)</f>
        <v>0</v>
      </c>
      <c r="I6" s="70"/>
      <c r="J6" s="70"/>
      <c r="K6" s="70"/>
      <c r="L6" s="70"/>
      <c r="M6" s="70"/>
      <c r="N6" s="70"/>
      <c r="O6" s="70"/>
      <c r="P6" s="70"/>
      <c r="Q6" s="70"/>
    </row>
    <row r="7" s="67" customFormat="1" customHeight="1" spans="1:17">
      <c r="A7" s="71" t="s">
        <v>16</v>
      </c>
      <c r="B7" s="72" t="s">
        <v>267</v>
      </c>
      <c r="C7" s="73" t="s">
        <v>89</v>
      </c>
      <c r="D7" s="35">
        <v>805652.8</v>
      </c>
      <c r="E7" s="38"/>
      <c r="F7" s="36">
        <f t="shared" si="0"/>
        <v>0</v>
      </c>
      <c r="I7" s="70"/>
      <c r="J7" s="70"/>
      <c r="K7" s="70"/>
      <c r="L7" s="70"/>
      <c r="M7" s="70"/>
      <c r="N7" s="70"/>
      <c r="O7" s="70"/>
      <c r="P7" s="70"/>
      <c r="Q7" s="70"/>
    </row>
    <row r="8" s="67" customFormat="1" customHeight="1" spans="1:17">
      <c r="A8" s="71">
        <v>304</v>
      </c>
      <c r="B8" s="72" t="s">
        <v>268</v>
      </c>
      <c r="C8" s="73"/>
      <c r="D8" s="35"/>
      <c r="E8" s="35"/>
      <c r="F8" s="36">
        <f t="shared" si="0"/>
        <v>0</v>
      </c>
      <c r="I8" s="70"/>
      <c r="J8" s="70"/>
      <c r="K8" s="70"/>
      <c r="L8" s="70"/>
      <c r="M8" s="70"/>
      <c r="N8" s="70"/>
      <c r="O8" s="70"/>
      <c r="P8" s="70"/>
      <c r="Q8" s="70"/>
    </row>
    <row r="9" s="67" customFormat="1" customHeight="1" spans="1:17">
      <c r="A9" s="74" t="s">
        <v>269</v>
      </c>
      <c r="B9" s="44" t="s">
        <v>270</v>
      </c>
      <c r="C9" s="33" t="s">
        <v>271</v>
      </c>
      <c r="D9" s="35"/>
      <c r="E9" s="35"/>
      <c r="F9" s="36">
        <f t="shared" si="0"/>
        <v>0</v>
      </c>
      <c r="I9" s="70"/>
      <c r="J9" s="70"/>
      <c r="K9" s="70"/>
      <c r="L9" s="70"/>
      <c r="M9" s="70"/>
      <c r="N9" s="70"/>
      <c r="O9" s="70"/>
      <c r="P9" s="70"/>
      <c r="Q9" s="70"/>
    </row>
    <row r="10" s="67" customFormat="1" customHeight="1" spans="1:17">
      <c r="A10" s="74" t="s">
        <v>16</v>
      </c>
      <c r="B10" s="44" t="s">
        <v>267</v>
      </c>
      <c r="C10" s="33" t="s">
        <v>89</v>
      </c>
      <c r="D10" s="35">
        <v>55080</v>
      </c>
      <c r="E10" s="38"/>
      <c r="F10" s="36">
        <f t="shared" si="0"/>
        <v>0</v>
      </c>
      <c r="I10" s="70"/>
      <c r="J10" s="70"/>
      <c r="K10" s="70"/>
      <c r="L10" s="70"/>
      <c r="M10" s="70"/>
      <c r="N10" s="70"/>
      <c r="O10" s="70"/>
      <c r="P10" s="70"/>
      <c r="Q10" s="70"/>
    </row>
    <row r="11" s="67" customFormat="1" customHeight="1" spans="1:17">
      <c r="A11" s="74" t="s">
        <v>19</v>
      </c>
      <c r="B11" s="44" t="s">
        <v>272</v>
      </c>
      <c r="C11" s="33" t="s">
        <v>89</v>
      </c>
      <c r="D11" s="35">
        <v>154067</v>
      </c>
      <c r="E11" s="38"/>
      <c r="F11" s="36">
        <f t="shared" si="0"/>
        <v>0</v>
      </c>
      <c r="I11" s="70"/>
      <c r="J11" s="70"/>
      <c r="K11" s="70"/>
      <c r="L11" s="70"/>
      <c r="M11" s="70"/>
      <c r="N11" s="70"/>
      <c r="O11" s="70"/>
      <c r="P11" s="70"/>
      <c r="Q11" s="70"/>
    </row>
    <row r="12" s="67" customFormat="1" customHeight="1" spans="1:17">
      <c r="A12" s="74" t="s">
        <v>92</v>
      </c>
      <c r="B12" s="44" t="s">
        <v>273</v>
      </c>
      <c r="C12" s="33" t="s">
        <v>89</v>
      </c>
      <c r="D12" s="35">
        <v>1864890</v>
      </c>
      <c r="E12" s="38"/>
      <c r="F12" s="36">
        <f t="shared" si="0"/>
        <v>0</v>
      </c>
      <c r="I12" s="70"/>
      <c r="J12" s="70"/>
      <c r="K12" s="70"/>
      <c r="L12" s="70"/>
      <c r="M12" s="70"/>
      <c r="N12" s="70"/>
      <c r="O12" s="70"/>
      <c r="P12" s="70"/>
      <c r="Q12" s="70"/>
    </row>
    <row r="13" s="67" customFormat="1" customHeight="1" spans="1:17">
      <c r="A13" s="74" t="s">
        <v>274</v>
      </c>
      <c r="B13" s="44" t="s">
        <v>101</v>
      </c>
      <c r="C13" s="33" t="s">
        <v>271</v>
      </c>
      <c r="D13" s="35"/>
      <c r="E13" s="35"/>
      <c r="F13" s="36">
        <f t="shared" si="0"/>
        <v>0</v>
      </c>
      <c r="I13" s="70"/>
      <c r="J13" s="70"/>
      <c r="K13" s="70"/>
      <c r="L13" s="70"/>
      <c r="M13" s="70"/>
      <c r="N13" s="70"/>
      <c r="O13" s="70"/>
      <c r="P13" s="70"/>
      <c r="Q13" s="70"/>
    </row>
    <row r="14" s="67" customFormat="1" customHeight="1" spans="1:17">
      <c r="A14" s="74" t="s">
        <v>19</v>
      </c>
      <c r="B14" s="44" t="s">
        <v>275</v>
      </c>
      <c r="C14" s="33" t="s">
        <v>89</v>
      </c>
      <c r="D14" s="35">
        <v>694</v>
      </c>
      <c r="E14" s="38"/>
      <c r="F14" s="36">
        <f t="shared" si="0"/>
        <v>0</v>
      </c>
      <c r="I14" s="70"/>
      <c r="J14" s="70"/>
      <c r="K14" s="70"/>
      <c r="L14" s="70"/>
      <c r="M14" s="70"/>
      <c r="N14" s="70"/>
      <c r="O14" s="70"/>
      <c r="P14" s="70"/>
      <c r="Q14" s="70"/>
    </row>
    <row r="15" s="67" customFormat="1" customHeight="1" spans="1:17">
      <c r="A15" s="74" t="s">
        <v>92</v>
      </c>
      <c r="B15" s="44" t="s">
        <v>267</v>
      </c>
      <c r="C15" s="33" t="s">
        <v>89</v>
      </c>
      <c r="D15" s="35">
        <v>2329924.2</v>
      </c>
      <c r="E15" s="38"/>
      <c r="F15" s="36">
        <f t="shared" si="0"/>
        <v>0</v>
      </c>
      <c r="I15" s="70"/>
      <c r="J15" s="70"/>
      <c r="K15" s="70"/>
      <c r="L15" s="70"/>
      <c r="M15" s="70"/>
      <c r="N15" s="70"/>
      <c r="O15" s="70"/>
      <c r="P15" s="70"/>
      <c r="Q15" s="70"/>
    </row>
    <row r="16" s="67" customFormat="1" customHeight="1" spans="1:17">
      <c r="A16" s="74" t="s">
        <v>276</v>
      </c>
      <c r="B16" s="44" t="s">
        <v>277</v>
      </c>
      <c r="C16" s="73"/>
      <c r="D16" s="35"/>
      <c r="E16" s="35"/>
      <c r="F16" s="36">
        <f t="shared" si="0"/>
        <v>0</v>
      </c>
      <c r="I16" s="70"/>
      <c r="J16" s="70"/>
      <c r="K16" s="70"/>
      <c r="L16" s="70"/>
      <c r="M16" s="70"/>
      <c r="N16" s="70"/>
      <c r="O16" s="70"/>
      <c r="P16" s="70"/>
      <c r="Q16" s="70"/>
    </row>
    <row r="17" s="67" customFormat="1" customHeight="1" spans="1:17">
      <c r="A17" s="71" t="s">
        <v>16</v>
      </c>
      <c r="B17" s="44" t="s">
        <v>278</v>
      </c>
      <c r="C17" s="33" t="s">
        <v>89</v>
      </c>
      <c r="D17" s="35">
        <v>14490</v>
      </c>
      <c r="E17" s="38"/>
      <c r="F17" s="36">
        <f t="shared" si="0"/>
        <v>0</v>
      </c>
      <c r="I17" s="70"/>
      <c r="J17" s="70"/>
      <c r="K17" s="70"/>
      <c r="L17" s="70"/>
      <c r="M17" s="70"/>
      <c r="N17" s="70"/>
      <c r="O17" s="70"/>
      <c r="P17" s="70"/>
      <c r="Q17" s="70"/>
    </row>
    <row r="18" s="67" customFormat="1" customHeight="1" spans="1:17">
      <c r="A18" s="74" t="s">
        <v>19</v>
      </c>
      <c r="B18" s="44" t="s">
        <v>279</v>
      </c>
      <c r="C18" s="33" t="s">
        <v>89</v>
      </c>
      <c r="D18" s="35">
        <v>18823</v>
      </c>
      <c r="E18" s="38"/>
      <c r="F18" s="36">
        <f t="shared" si="0"/>
        <v>0</v>
      </c>
      <c r="I18" s="70"/>
      <c r="J18" s="70"/>
      <c r="K18" s="70"/>
      <c r="L18" s="70"/>
      <c r="M18" s="70"/>
      <c r="N18" s="70"/>
      <c r="O18" s="70"/>
      <c r="P18" s="70"/>
      <c r="Q18" s="70"/>
    </row>
    <row r="19" s="67" customFormat="1" customHeight="1" spans="1:17">
      <c r="A19" s="71">
        <v>308</v>
      </c>
      <c r="B19" s="72" t="s">
        <v>280</v>
      </c>
      <c r="C19" s="73"/>
      <c r="D19" s="35"/>
      <c r="E19" s="35"/>
      <c r="F19" s="36">
        <f t="shared" si="0"/>
        <v>0</v>
      </c>
      <c r="I19" s="70"/>
      <c r="J19" s="70"/>
      <c r="K19" s="70"/>
      <c r="L19" s="70"/>
      <c r="M19" s="70"/>
      <c r="N19" s="70"/>
      <c r="O19" s="70"/>
      <c r="P19" s="70"/>
      <c r="Q19" s="70"/>
    </row>
    <row r="20" s="67" customFormat="1" customHeight="1" spans="1:17">
      <c r="A20" s="71" t="s">
        <v>281</v>
      </c>
      <c r="B20" s="72" t="s">
        <v>282</v>
      </c>
      <c r="C20" s="73" t="s">
        <v>89</v>
      </c>
      <c r="D20" s="35">
        <v>2166548.5</v>
      </c>
      <c r="E20" s="38"/>
      <c r="F20" s="36">
        <f t="shared" si="0"/>
        <v>0</v>
      </c>
      <c r="I20" s="70"/>
      <c r="J20" s="70"/>
      <c r="K20" s="70"/>
      <c r="L20" s="70"/>
      <c r="M20" s="70"/>
      <c r="N20" s="70"/>
      <c r="O20" s="70"/>
      <c r="P20" s="70"/>
      <c r="Q20" s="70"/>
    </row>
    <row r="21" s="67" customFormat="1" customHeight="1" spans="1:17">
      <c r="A21" s="71" t="s">
        <v>283</v>
      </c>
      <c r="B21" s="72" t="s">
        <v>284</v>
      </c>
      <c r="C21" s="73" t="s">
        <v>89</v>
      </c>
      <c r="D21" s="35">
        <v>2079076</v>
      </c>
      <c r="E21" s="38"/>
      <c r="F21" s="36">
        <f t="shared" si="0"/>
        <v>0</v>
      </c>
      <c r="I21" s="70"/>
      <c r="J21" s="70"/>
      <c r="K21" s="70"/>
      <c r="L21" s="70"/>
      <c r="M21" s="70"/>
      <c r="N21" s="70"/>
      <c r="O21" s="70"/>
      <c r="P21" s="70"/>
      <c r="Q21" s="70"/>
    </row>
    <row r="22" s="67" customFormat="1" customHeight="1" spans="1:17">
      <c r="A22" s="71">
        <v>310</v>
      </c>
      <c r="B22" s="72" t="s">
        <v>285</v>
      </c>
      <c r="C22" s="73"/>
      <c r="D22" s="35"/>
      <c r="E22" s="35"/>
      <c r="F22" s="36">
        <f t="shared" si="0"/>
        <v>0</v>
      </c>
      <c r="I22" s="70"/>
      <c r="J22" s="70"/>
      <c r="K22" s="70"/>
      <c r="L22" s="70"/>
      <c r="M22" s="70"/>
      <c r="N22" s="70"/>
      <c r="O22" s="70"/>
      <c r="P22" s="70"/>
      <c r="Q22" s="70"/>
    </row>
    <row r="23" s="67" customFormat="1" customHeight="1" spans="1:17">
      <c r="A23" s="71" t="s">
        <v>286</v>
      </c>
      <c r="B23" s="72" t="s">
        <v>287</v>
      </c>
      <c r="C23" s="73" t="s">
        <v>89</v>
      </c>
      <c r="D23" s="35">
        <v>2112691.5</v>
      </c>
      <c r="E23" s="38"/>
      <c r="F23" s="36">
        <f t="shared" si="0"/>
        <v>0</v>
      </c>
      <c r="I23" s="70"/>
      <c r="J23" s="70"/>
      <c r="K23" s="70"/>
      <c r="L23" s="70"/>
      <c r="M23" s="70"/>
      <c r="N23" s="70"/>
      <c r="O23" s="70"/>
      <c r="P23" s="70"/>
      <c r="Q23" s="70"/>
    </row>
    <row r="24" s="67" customFormat="1" ht="26" customHeight="1" spans="1:17">
      <c r="A24" s="71">
        <v>311</v>
      </c>
      <c r="B24" s="72" t="s">
        <v>288</v>
      </c>
      <c r="C24" s="73"/>
      <c r="D24" s="35"/>
      <c r="E24" s="35"/>
      <c r="F24" s="36">
        <f t="shared" si="0"/>
        <v>0</v>
      </c>
      <c r="I24" s="70"/>
      <c r="J24" s="70"/>
      <c r="K24" s="70"/>
      <c r="L24" s="70"/>
      <c r="M24" s="70"/>
      <c r="N24" s="70"/>
      <c r="O24" s="70"/>
      <c r="P24" s="70"/>
      <c r="Q24" s="70"/>
    </row>
    <row r="25" s="67" customFormat="1" customHeight="1" spans="1:17">
      <c r="A25" s="71" t="s">
        <v>289</v>
      </c>
      <c r="B25" s="72" t="s">
        <v>290</v>
      </c>
      <c r="C25" s="73"/>
      <c r="D25" s="35"/>
      <c r="E25" s="35"/>
      <c r="F25" s="36">
        <f t="shared" si="0"/>
        <v>0</v>
      </c>
      <c r="I25" s="70"/>
      <c r="J25" s="70"/>
      <c r="K25" s="70"/>
      <c r="L25" s="70"/>
      <c r="M25" s="70"/>
      <c r="N25" s="70"/>
      <c r="O25" s="70"/>
      <c r="P25" s="70"/>
      <c r="Q25" s="70"/>
    </row>
    <row r="26" s="67" customFormat="1" customHeight="1" spans="1:17">
      <c r="A26" s="71" t="s">
        <v>19</v>
      </c>
      <c r="B26" s="72" t="s">
        <v>291</v>
      </c>
      <c r="C26" s="73" t="s">
        <v>89</v>
      </c>
      <c r="D26" s="35">
        <v>23231</v>
      </c>
      <c r="E26" s="38"/>
      <c r="F26" s="36">
        <f t="shared" si="0"/>
        <v>0</v>
      </c>
      <c r="I26" s="70"/>
      <c r="J26" s="70"/>
      <c r="K26" s="70"/>
      <c r="L26" s="70"/>
      <c r="M26" s="70"/>
      <c r="N26" s="70"/>
      <c r="O26" s="70"/>
      <c r="P26" s="70"/>
      <c r="Q26" s="70"/>
    </row>
    <row r="27" s="67" customFormat="1" customHeight="1" spans="1:17">
      <c r="A27" s="71" t="s">
        <v>292</v>
      </c>
      <c r="B27" s="72" t="s">
        <v>293</v>
      </c>
      <c r="C27" s="73"/>
      <c r="D27" s="35"/>
      <c r="E27" s="35"/>
      <c r="F27" s="36">
        <f t="shared" si="0"/>
        <v>0</v>
      </c>
      <c r="I27" s="70"/>
      <c r="J27" s="70"/>
      <c r="K27" s="70"/>
      <c r="L27" s="70"/>
      <c r="M27" s="70"/>
      <c r="N27" s="70"/>
      <c r="O27" s="70"/>
      <c r="P27" s="70"/>
      <c r="Q27" s="70"/>
    </row>
    <row r="28" s="68" customFormat="1" customHeight="1" spans="1:18">
      <c r="A28" s="71" t="s">
        <v>16</v>
      </c>
      <c r="B28" s="72" t="s">
        <v>294</v>
      </c>
      <c r="C28" s="73" t="s">
        <v>89</v>
      </c>
      <c r="D28" s="35">
        <v>133948</v>
      </c>
      <c r="E28" s="38"/>
      <c r="F28" s="36">
        <f t="shared" si="0"/>
        <v>0</v>
      </c>
      <c r="I28" s="70"/>
      <c r="J28" s="70"/>
      <c r="K28" s="76"/>
      <c r="L28" s="70"/>
      <c r="M28" s="70"/>
      <c r="N28" s="70"/>
      <c r="O28" s="70"/>
      <c r="P28" s="70"/>
      <c r="Q28" s="70"/>
      <c r="R28" s="67"/>
    </row>
    <row r="29" s="67" customFormat="1" customHeight="1" spans="1:17">
      <c r="A29" s="71" t="s">
        <v>19</v>
      </c>
      <c r="B29" s="72" t="s">
        <v>295</v>
      </c>
      <c r="C29" s="73" t="s">
        <v>89</v>
      </c>
      <c r="D29" s="35">
        <v>2518268.2</v>
      </c>
      <c r="E29" s="38"/>
      <c r="F29" s="36">
        <f t="shared" si="0"/>
        <v>0</v>
      </c>
      <c r="I29" s="70"/>
      <c r="J29" s="70"/>
      <c r="K29" s="70"/>
      <c r="L29" s="70"/>
      <c r="M29" s="70"/>
      <c r="N29" s="70"/>
      <c r="O29" s="70"/>
      <c r="P29" s="70"/>
      <c r="Q29" s="70"/>
    </row>
    <row r="30" s="67" customFormat="1" customHeight="1" spans="1:17">
      <c r="A30" s="74" t="s">
        <v>92</v>
      </c>
      <c r="B30" s="72" t="s">
        <v>296</v>
      </c>
      <c r="C30" s="73" t="s">
        <v>89</v>
      </c>
      <c r="D30" s="35">
        <v>1916379</v>
      </c>
      <c r="E30" s="38"/>
      <c r="F30" s="36">
        <f t="shared" si="0"/>
        <v>0</v>
      </c>
      <c r="I30" s="70"/>
      <c r="J30" s="70"/>
      <c r="K30" s="70"/>
      <c r="L30" s="70"/>
      <c r="M30" s="70"/>
      <c r="N30" s="70"/>
      <c r="O30" s="70"/>
      <c r="P30" s="70"/>
      <c r="Q30" s="70"/>
    </row>
    <row r="31" s="67" customFormat="1" customHeight="1" spans="1:17">
      <c r="A31" s="71" t="s">
        <v>98</v>
      </c>
      <c r="B31" s="72" t="s">
        <v>297</v>
      </c>
      <c r="C31" s="73" t="s">
        <v>89</v>
      </c>
      <c r="D31" s="35">
        <v>27280</v>
      </c>
      <c r="E31" s="38"/>
      <c r="F31" s="36">
        <f t="shared" si="0"/>
        <v>0</v>
      </c>
      <c r="I31" s="70"/>
      <c r="J31" s="70"/>
      <c r="K31" s="70"/>
      <c r="L31" s="70"/>
      <c r="M31" s="70"/>
      <c r="N31" s="70"/>
      <c r="O31" s="70"/>
      <c r="P31" s="70"/>
      <c r="Q31" s="70"/>
    </row>
    <row r="32" s="67" customFormat="1" customHeight="1" spans="1:17">
      <c r="A32" s="71">
        <v>312</v>
      </c>
      <c r="B32" s="72" t="s">
        <v>298</v>
      </c>
      <c r="C32" s="73"/>
      <c r="D32" s="35"/>
      <c r="E32" s="35"/>
      <c r="F32" s="36">
        <f t="shared" si="0"/>
        <v>0</v>
      </c>
      <c r="I32" s="70"/>
      <c r="J32" s="70"/>
      <c r="K32" s="70"/>
      <c r="L32" s="70"/>
      <c r="M32" s="70"/>
      <c r="N32" s="70"/>
      <c r="O32" s="70"/>
      <c r="P32" s="70"/>
      <c r="Q32" s="70"/>
    </row>
    <row r="33" s="67" customFormat="1" customHeight="1" spans="1:17">
      <c r="A33" s="71" t="s">
        <v>299</v>
      </c>
      <c r="B33" s="72" t="s">
        <v>298</v>
      </c>
      <c r="C33" s="73"/>
      <c r="D33" s="35"/>
      <c r="E33" s="35"/>
      <c r="F33" s="36">
        <f t="shared" si="0"/>
        <v>0</v>
      </c>
      <c r="I33" s="70"/>
      <c r="J33" s="70"/>
      <c r="K33" s="70"/>
      <c r="L33" s="70"/>
      <c r="M33" s="70"/>
      <c r="N33" s="70"/>
      <c r="O33" s="70"/>
      <c r="P33" s="70"/>
      <c r="Q33" s="70"/>
    </row>
    <row r="34" s="67" customFormat="1" ht="30" customHeight="1" spans="1:17">
      <c r="A34" s="71" t="s">
        <v>16</v>
      </c>
      <c r="B34" s="72" t="s">
        <v>300</v>
      </c>
      <c r="C34" s="73" t="s">
        <v>97</v>
      </c>
      <c r="D34" s="35">
        <v>5309.64</v>
      </c>
      <c r="E34" s="38"/>
      <c r="F34" s="36">
        <f t="shared" si="0"/>
        <v>0</v>
      </c>
      <c r="I34" s="70"/>
      <c r="J34" s="70"/>
      <c r="K34" s="70"/>
      <c r="L34" s="70"/>
      <c r="M34" s="70"/>
      <c r="N34" s="70"/>
      <c r="O34" s="70"/>
      <c r="P34" s="70"/>
      <c r="Q34" s="70"/>
    </row>
    <row r="35" s="67" customFormat="1" ht="30" customHeight="1" spans="1:17">
      <c r="A35" s="71" t="s">
        <v>19</v>
      </c>
      <c r="B35" s="72" t="s">
        <v>301</v>
      </c>
      <c r="C35" s="73" t="s">
        <v>97</v>
      </c>
      <c r="D35" s="35">
        <v>5018.5</v>
      </c>
      <c r="E35" s="38"/>
      <c r="F35" s="36">
        <f t="shared" si="0"/>
        <v>0</v>
      </c>
      <c r="I35" s="70"/>
      <c r="J35" s="70"/>
      <c r="K35" s="70"/>
      <c r="L35" s="70"/>
      <c r="M35" s="70"/>
      <c r="N35" s="70"/>
      <c r="O35" s="70"/>
      <c r="P35" s="70"/>
      <c r="Q35" s="70"/>
    </row>
    <row r="36" s="67" customFormat="1" ht="30" customHeight="1" spans="1:17">
      <c r="A36" s="71" t="s">
        <v>92</v>
      </c>
      <c r="B36" s="75" t="s">
        <v>302</v>
      </c>
      <c r="C36" s="73" t="s">
        <v>141</v>
      </c>
      <c r="D36" s="35">
        <v>125.12</v>
      </c>
      <c r="E36" s="38"/>
      <c r="F36" s="36">
        <f t="shared" si="0"/>
        <v>0</v>
      </c>
      <c r="I36" s="70"/>
      <c r="J36" s="70"/>
      <c r="K36" s="70"/>
      <c r="L36" s="70"/>
      <c r="M36" s="70"/>
      <c r="N36" s="70"/>
      <c r="O36" s="70"/>
      <c r="P36" s="70"/>
      <c r="Q36" s="70"/>
    </row>
    <row r="37" s="67" customFormat="1" customHeight="1" spans="1:17">
      <c r="A37" s="74" t="s">
        <v>98</v>
      </c>
      <c r="B37" s="75" t="s">
        <v>303</v>
      </c>
      <c r="C37" s="73" t="s">
        <v>141</v>
      </c>
      <c r="D37" s="35">
        <v>30.6</v>
      </c>
      <c r="E37" s="38"/>
      <c r="F37" s="36">
        <f t="shared" si="0"/>
        <v>0</v>
      </c>
      <c r="I37" s="70"/>
      <c r="J37" s="70"/>
      <c r="K37" s="70"/>
      <c r="L37" s="70"/>
      <c r="M37" s="70"/>
      <c r="N37" s="70"/>
      <c r="O37" s="70"/>
      <c r="P37" s="70"/>
      <c r="Q37" s="70"/>
    </row>
    <row r="38" s="67" customFormat="1" customHeight="1" spans="1:17">
      <c r="A38" s="71" t="s">
        <v>100</v>
      </c>
      <c r="B38" s="75" t="s">
        <v>213</v>
      </c>
      <c r="C38" s="73" t="s">
        <v>141</v>
      </c>
      <c r="D38" s="35">
        <v>2.9</v>
      </c>
      <c r="E38" s="38"/>
      <c r="F38" s="36">
        <f t="shared" ref="F38:F58" si="1">ROUND(D38*E38,0)</f>
        <v>0</v>
      </c>
      <c r="I38" s="70"/>
      <c r="J38" s="70"/>
      <c r="K38" s="70"/>
      <c r="L38" s="70"/>
      <c r="M38" s="70"/>
      <c r="N38" s="70"/>
      <c r="O38" s="70"/>
      <c r="P38" s="70"/>
      <c r="Q38" s="70"/>
    </row>
    <row r="39" s="67" customFormat="1" customHeight="1" spans="1:17">
      <c r="A39" s="71" t="s">
        <v>304</v>
      </c>
      <c r="B39" s="72" t="s">
        <v>189</v>
      </c>
      <c r="C39" s="73"/>
      <c r="D39" s="35"/>
      <c r="E39" s="35"/>
      <c r="F39" s="36">
        <f t="shared" si="1"/>
        <v>0</v>
      </c>
      <c r="I39" s="70"/>
      <c r="J39" s="70"/>
      <c r="K39" s="70"/>
      <c r="L39" s="70"/>
      <c r="M39" s="70"/>
      <c r="N39" s="70"/>
      <c r="O39" s="70"/>
      <c r="P39" s="70"/>
      <c r="Q39" s="70"/>
    </row>
    <row r="40" s="67" customFormat="1" ht="31" customHeight="1" spans="1:17">
      <c r="A40" s="71" t="s">
        <v>16</v>
      </c>
      <c r="B40" s="72" t="s">
        <v>305</v>
      </c>
      <c r="C40" s="73" t="s">
        <v>190</v>
      </c>
      <c r="D40" s="35">
        <v>60533.4</v>
      </c>
      <c r="E40" s="38"/>
      <c r="F40" s="36">
        <f t="shared" si="1"/>
        <v>0</v>
      </c>
      <c r="I40" s="70"/>
      <c r="J40" s="70"/>
      <c r="K40" s="70"/>
      <c r="L40" s="70"/>
      <c r="M40" s="70"/>
      <c r="N40" s="70"/>
      <c r="O40" s="70"/>
      <c r="P40" s="70"/>
      <c r="Q40" s="70"/>
    </row>
    <row r="41" s="67" customFormat="1" ht="36" customHeight="1" spans="1:17">
      <c r="A41" s="71" t="s">
        <v>19</v>
      </c>
      <c r="B41" s="72" t="s">
        <v>306</v>
      </c>
      <c r="C41" s="73" t="s">
        <v>190</v>
      </c>
      <c r="D41" s="35">
        <v>117087</v>
      </c>
      <c r="E41" s="38"/>
      <c r="F41" s="36">
        <f t="shared" si="1"/>
        <v>0</v>
      </c>
      <c r="I41" s="70"/>
      <c r="J41" s="70"/>
      <c r="K41" s="70"/>
      <c r="L41" s="70"/>
      <c r="M41" s="70"/>
      <c r="N41" s="70"/>
      <c r="O41" s="70"/>
      <c r="P41" s="70"/>
      <c r="Q41" s="70"/>
    </row>
    <row r="42" s="67" customFormat="1" ht="43" customHeight="1" spans="1:17">
      <c r="A42" s="71">
        <v>313</v>
      </c>
      <c r="B42" s="72" t="s">
        <v>307</v>
      </c>
      <c r="C42" s="73"/>
      <c r="D42" s="35"/>
      <c r="E42" s="35"/>
      <c r="F42" s="36">
        <f t="shared" si="1"/>
        <v>0</v>
      </c>
      <c r="I42" s="70"/>
      <c r="J42" s="70"/>
      <c r="K42" s="70"/>
      <c r="L42" s="70"/>
      <c r="M42" s="70"/>
      <c r="N42" s="70"/>
      <c r="O42" s="70"/>
      <c r="P42" s="70"/>
      <c r="Q42" s="70"/>
    </row>
    <row r="43" s="67" customFormat="1" customHeight="1" spans="1:17">
      <c r="A43" s="71" t="s">
        <v>308</v>
      </c>
      <c r="B43" s="72" t="s">
        <v>309</v>
      </c>
      <c r="C43" s="73" t="s">
        <v>97</v>
      </c>
      <c r="D43" s="35">
        <v>76415.8</v>
      </c>
      <c r="E43" s="38"/>
      <c r="F43" s="36">
        <f t="shared" si="1"/>
        <v>0</v>
      </c>
      <c r="I43" s="70"/>
      <c r="J43" s="70"/>
      <c r="K43" s="70"/>
      <c r="L43" s="70"/>
      <c r="M43" s="70"/>
      <c r="N43" s="70"/>
      <c r="O43" s="70"/>
      <c r="P43" s="70"/>
      <c r="Q43" s="70"/>
    </row>
    <row r="44" s="67" customFormat="1" customHeight="1" spans="1:17">
      <c r="A44" s="71" t="s">
        <v>310</v>
      </c>
      <c r="B44" s="72" t="s">
        <v>311</v>
      </c>
      <c r="C44" s="73" t="s">
        <v>97</v>
      </c>
      <c r="D44" s="35">
        <v>78463.1</v>
      </c>
      <c r="E44" s="38"/>
      <c r="F44" s="36">
        <f t="shared" si="1"/>
        <v>0</v>
      </c>
      <c r="I44" s="70"/>
      <c r="J44" s="70"/>
      <c r="K44" s="70"/>
      <c r="L44" s="70"/>
      <c r="M44" s="70"/>
      <c r="N44" s="70"/>
      <c r="O44" s="70"/>
      <c r="P44" s="70"/>
      <c r="Q44" s="70"/>
    </row>
    <row r="45" s="67" customFormat="1" customHeight="1" spans="1:17">
      <c r="A45" s="71" t="s">
        <v>312</v>
      </c>
      <c r="B45" s="72" t="s">
        <v>313</v>
      </c>
      <c r="C45" s="73" t="s">
        <v>97</v>
      </c>
      <c r="D45" s="35">
        <v>8724.395</v>
      </c>
      <c r="E45" s="38"/>
      <c r="F45" s="36">
        <f t="shared" si="1"/>
        <v>0</v>
      </c>
      <c r="I45" s="70"/>
      <c r="J45" s="70"/>
      <c r="K45" s="70"/>
      <c r="L45" s="70"/>
      <c r="M45" s="70"/>
      <c r="N45" s="70"/>
      <c r="O45" s="70"/>
      <c r="P45" s="70"/>
      <c r="Q45" s="70"/>
    </row>
    <row r="46" s="67" customFormat="1" customHeight="1" spans="1:17">
      <c r="A46" s="71" t="s">
        <v>314</v>
      </c>
      <c r="B46" s="72" t="s">
        <v>315</v>
      </c>
      <c r="C46" s="73" t="s">
        <v>97</v>
      </c>
      <c r="D46" s="35">
        <v>31421.4</v>
      </c>
      <c r="E46" s="38"/>
      <c r="F46" s="36">
        <f t="shared" si="1"/>
        <v>0</v>
      </c>
      <c r="I46" s="70"/>
      <c r="J46" s="70"/>
      <c r="K46" s="70"/>
      <c r="L46" s="70"/>
      <c r="M46" s="70"/>
      <c r="N46" s="70"/>
      <c r="O46" s="70"/>
      <c r="P46" s="70"/>
      <c r="Q46" s="70"/>
    </row>
    <row r="47" s="67" customFormat="1" customHeight="1" spans="1:17">
      <c r="A47" s="71">
        <v>314</v>
      </c>
      <c r="B47" s="72" t="s">
        <v>316</v>
      </c>
      <c r="C47" s="73"/>
      <c r="D47" s="35"/>
      <c r="E47" s="35"/>
      <c r="F47" s="36">
        <f t="shared" si="1"/>
        <v>0</v>
      </c>
      <c r="I47" s="70"/>
      <c r="J47" s="70"/>
      <c r="K47" s="70"/>
      <c r="L47" s="70"/>
      <c r="M47" s="70"/>
      <c r="N47" s="70"/>
      <c r="O47" s="70"/>
      <c r="P47" s="70"/>
      <c r="Q47" s="70"/>
    </row>
    <row r="48" s="67" customFormat="1" customHeight="1" spans="1:17">
      <c r="A48" s="71" t="s">
        <v>317</v>
      </c>
      <c r="B48" s="72" t="s">
        <v>318</v>
      </c>
      <c r="C48" s="73" t="s">
        <v>167</v>
      </c>
      <c r="D48" s="35">
        <v>35693</v>
      </c>
      <c r="E48" s="38"/>
      <c r="F48" s="36">
        <f t="shared" si="1"/>
        <v>0</v>
      </c>
      <c r="I48" s="70"/>
      <c r="J48" s="70"/>
      <c r="K48" s="70"/>
      <c r="L48" s="70"/>
      <c r="M48" s="70"/>
      <c r="N48" s="70"/>
      <c r="O48" s="70"/>
      <c r="P48" s="70"/>
      <c r="Q48" s="70"/>
    </row>
    <row r="49" s="67" customFormat="1" customHeight="1" spans="1:17">
      <c r="A49" s="71">
        <v>315</v>
      </c>
      <c r="B49" s="72" t="s">
        <v>319</v>
      </c>
      <c r="C49" s="73"/>
      <c r="D49" s="35"/>
      <c r="E49" s="35"/>
      <c r="F49" s="36">
        <f t="shared" si="1"/>
        <v>0</v>
      </c>
      <c r="I49" s="70"/>
      <c r="J49" s="70"/>
      <c r="K49" s="70"/>
      <c r="L49" s="70"/>
      <c r="M49" s="70"/>
      <c r="N49" s="70"/>
      <c r="O49" s="70"/>
      <c r="P49" s="70"/>
      <c r="Q49" s="70"/>
    </row>
    <row r="50" s="67" customFormat="1" customHeight="1" spans="1:17">
      <c r="A50" s="71" t="s">
        <v>320</v>
      </c>
      <c r="B50" s="72" t="s">
        <v>162</v>
      </c>
      <c r="C50" s="73" t="s">
        <v>89</v>
      </c>
      <c r="D50" s="35">
        <v>18847</v>
      </c>
      <c r="E50" s="38"/>
      <c r="F50" s="36">
        <f t="shared" si="1"/>
        <v>0</v>
      </c>
      <c r="I50" s="70"/>
      <c r="J50" s="70"/>
      <c r="K50" s="70"/>
      <c r="L50" s="70"/>
      <c r="M50" s="70"/>
      <c r="N50" s="70"/>
      <c r="O50" s="70"/>
      <c r="P50" s="70"/>
      <c r="Q50" s="70"/>
    </row>
    <row r="51" s="67" customFormat="1" customHeight="1" spans="1:17">
      <c r="A51" s="71" t="s">
        <v>321</v>
      </c>
      <c r="B51" s="72" t="s">
        <v>322</v>
      </c>
      <c r="C51" s="73" t="s">
        <v>89</v>
      </c>
      <c r="D51" s="35">
        <v>7095</v>
      </c>
      <c r="E51" s="38"/>
      <c r="F51" s="36">
        <f t="shared" si="1"/>
        <v>0</v>
      </c>
      <c r="I51" s="70"/>
      <c r="J51" s="70"/>
      <c r="K51" s="70"/>
      <c r="L51" s="70"/>
      <c r="M51" s="70"/>
      <c r="N51" s="70"/>
      <c r="O51" s="70"/>
      <c r="P51" s="70"/>
      <c r="Q51" s="70"/>
    </row>
    <row r="52" s="67" customFormat="1" customHeight="1" spans="1:17">
      <c r="A52" s="74">
        <v>316</v>
      </c>
      <c r="B52" s="44" t="s">
        <v>323</v>
      </c>
      <c r="C52" s="33"/>
      <c r="D52" s="35"/>
      <c r="E52" s="35"/>
      <c r="F52" s="36">
        <f t="shared" si="1"/>
        <v>0</v>
      </c>
      <c r="I52" s="70"/>
      <c r="J52" s="70"/>
      <c r="K52" s="70"/>
      <c r="L52" s="70"/>
      <c r="M52" s="70"/>
      <c r="N52" s="70"/>
      <c r="O52" s="70"/>
      <c r="P52" s="70"/>
      <c r="Q52" s="70"/>
    </row>
    <row r="53" s="67" customFormat="1" customHeight="1" spans="1:17">
      <c r="A53" s="74" t="s">
        <v>324</v>
      </c>
      <c r="B53" s="44" t="s">
        <v>325</v>
      </c>
      <c r="C53" s="33" t="s">
        <v>167</v>
      </c>
      <c r="D53" s="35">
        <v>2619.2</v>
      </c>
      <c r="E53" s="38"/>
      <c r="F53" s="36">
        <f t="shared" si="1"/>
        <v>0</v>
      </c>
      <c r="I53" s="70"/>
      <c r="J53" s="70"/>
      <c r="K53" s="70"/>
      <c r="L53" s="70"/>
      <c r="M53" s="70"/>
      <c r="N53" s="70"/>
      <c r="O53" s="70"/>
      <c r="P53" s="70"/>
      <c r="Q53" s="70"/>
    </row>
    <row r="54" s="67" customFormat="1" customHeight="1" spans="1:17">
      <c r="A54" s="74" t="s">
        <v>326</v>
      </c>
      <c r="B54" s="72" t="s">
        <v>327</v>
      </c>
      <c r="C54" s="73" t="s">
        <v>89</v>
      </c>
      <c r="D54" s="35">
        <v>299.2</v>
      </c>
      <c r="E54" s="38"/>
      <c r="F54" s="36">
        <f t="shared" si="1"/>
        <v>0</v>
      </c>
      <c r="I54" s="70"/>
      <c r="J54" s="70"/>
      <c r="K54" s="70"/>
      <c r="L54" s="70"/>
      <c r="M54" s="70"/>
      <c r="N54" s="70"/>
      <c r="O54" s="70"/>
      <c r="P54" s="70"/>
      <c r="Q54" s="70"/>
    </row>
    <row r="55" s="67" customFormat="1" customHeight="1" spans="1:17">
      <c r="A55" s="74" t="s">
        <v>328</v>
      </c>
      <c r="B55" s="44" t="s">
        <v>282</v>
      </c>
      <c r="C55" s="73" t="s">
        <v>89</v>
      </c>
      <c r="D55" s="35">
        <v>299.2</v>
      </c>
      <c r="E55" s="38"/>
      <c r="F55" s="36">
        <f t="shared" si="1"/>
        <v>0</v>
      </c>
      <c r="I55" s="70"/>
      <c r="J55" s="70"/>
      <c r="K55" s="70"/>
      <c r="L55" s="70"/>
      <c r="M55" s="70"/>
      <c r="N55" s="70"/>
      <c r="O55" s="70"/>
      <c r="P55" s="70"/>
      <c r="Q55" s="70"/>
    </row>
    <row r="56" s="67" customFormat="1" customHeight="1" spans="1:17">
      <c r="A56" s="74" t="s">
        <v>329</v>
      </c>
      <c r="B56" s="44" t="s">
        <v>101</v>
      </c>
      <c r="C56" s="73" t="s">
        <v>97</v>
      </c>
      <c r="D56" s="35">
        <v>28.6</v>
      </c>
      <c r="E56" s="38"/>
      <c r="F56" s="36">
        <f t="shared" si="1"/>
        <v>0</v>
      </c>
      <c r="I56" s="70"/>
      <c r="J56" s="70"/>
      <c r="K56" s="70"/>
      <c r="L56" s="70"/>
      <c r="M56" s="70"/>
      <c r="N56" s="70"/>
      <c r="O56" s="70"/>
      <c r="P56" s="70"/>
      <c r="Q56" s="70"/>
    </row>
    <row r="57" s="67" customFormat="1" customHeight="1" spans="1:17">
      <c r="A57" s="71">
        <v>317</v>
      </c>
      <c r="B57" s="72" t="s">
        <v>330</v>
      </c>
      <c r="C57" s="73"/>
      <c r="D57" s="35"/>
      <c r="E57" s="35"/>
      <c r="F57" s="36">
        <f t="shared" si="1"/>
        <v>0</v>
      </c>
      <c r="I57" s="70"/>
      <c r="J57" s="70"/>
      <c r="K57" s="70"/>
      <c r="L57" s="70"/>
      <c r="M57" s="70"/>
      <c r="N57" s="70"/>
      <c r="O57" s="70"/>
      <c r="P57" s="70"/>
      <c r="Q57" s="70"/>
    </row>
    <row r="58" s="67" customFormat="1" customHeight="1" spans="1:17">
      <c r="A58" s="71" t="s">
        <v>331</v>
      </c>
      <c r="B58" s="72" t="s">
        <v>332</v>
      </c>
      <c r="C58" s="73" t="s">
        <v>89</v>
      </c>
      <c r="D58" s="35">
        <v>62670</v>
      </c>
      <c r="E58" s="38"/>
      <c r="F58" s="36">
        <f t="shared" si="1"/>
        <v>0</v>
      </c>
      <c r="I58" s="70"/>
      <c r="J58" s="70"/>
      <c r="K58" s="70"/>
      <c r="L58" s="70"/>
      <c r="M58" s="70"/>
      <c r="N58" s="70"/>
      <c r="O58" s="70"/>
      <c r="P58" s="70"/>
      <c r="Q58" s="70"/>
    </row>
    <row r="59" s="67" customFormat="1" customHeight="1" spans="1:17">
      <c r="A59" s="63" t="s">
        <v>333</v>
      </c>
      <c r="B59" s="64"/>
      <c r="C59" s="64"/>
      <c r="D59" s="64"/>
      <c r="E59" s="65">
        <f>SUM(F5:F58)</f>
        <v>0</v>
      </c>
      <c r="F59" s="66"/>
      <c r="I59" s="70"/>
      <c r="J59" s="70"/>
      <c r="K59" s="70"/>
      <c r="L59" s="70"/>
      <c r="M59" s="70"/>
      <c r="N59" s="70"/>
      <c r="O59" s="70"/>
      <c r="P59" s="70"/>
      <c r="Q59" s="70"/>
    </row>
  </sheetData>
  <sheetProtection password="C6EF" sheet="1" selectLockedCells="1" formatColumns="0" objects="1"/>
  <mergeCells count="5">
    <mergeCell ref="A1:F1"/>
    <mergeCell ref="A2:E2"/>
    <mergeCell ref="A3:F3"/>
    <mergeCell ref="A59:D59"/>
    <mergeCell ref="E59:F59"/>
  </mergeCells>
  <pageMargins left="0.700694444444445" right="0.700694444444445" top="0.751388888888889" bottom="0.751388888888889" header="0.298611111111111" footer="0.298611111111111"/>
  <pageSetup paperSize="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showZeros="0" view="pageBreakPreview" zoomScale="115" zoomScaleNormal="100" workbookViewId="0">
      <selection activeCell="E22" sqref="E22"/>
    </sheetView>
  </sheetViews>
  <sheetFormatPr defaultColWidth="9" defaultRowHeight="13.5" outlineLevelCol="5"/>
  <cols>
    <col min="1" max="1" width="8.63333333333333" style="21" customWidth="1"/>
    <col min="2" max="2" width="23.1333333333333" style="21" customWidth="1"/>
    <col min="3" max="3" width="8.88333333333333" style="21" customWidth="1"/>
    <col min="4" max="4" width="13.8833333333333" style="21" customWidth="1"/>
    <col min="5" max="5" width="12.25" style="21" customWidth="1"/>
    <col min="6" max="6" width="17.25" style="21" customWidth="1"/>
    <col min="7" max="16384" width="9" style="21"/>
  </cols>
  <sheetData>
    <row r="1" ht="30" customHeight="1" spans="1:6">
      <c r="A1" s="22" t="s">
        <v>70</v>
      </c>
      <c r="B1" s="22"/>
      <c r="C1" s="22"/>
      <c r="D1" s="22"/>
      <c r="E1" s="22"/>
      <c r="F1" s="22"/>
    </row>
    <row r="2" ht="24" customHeight="1" spans="1:6">
      <c r="A2" s="23" t="s">
        <v>71</v>
      </c>
      <c r="B2" s="23"/>
      <c r="C2" s="23"/>
      <c r="D2" s="23"/>
      <c r="E2" s="23"/>
      <c r="F2" s="24" t="s">
        <v>72</v>
      </c>
    </row>
    <row r="3" ht="23" customHeight="1" spans="1:6">
      <c r="A3" s="25" t="s">
        <v>334</v>
      </c>
      <c r="B3" s="26"/>
      <c r="C3" s="26"/>
      <c r="D3" s="26"/>
      <c r="E3" s="26"/>
      <c r="F3" s="27"/>
    </row>
    <row r="4" ht="35" customHeight="1" spans="1:6">
      <c r="A4" s="28" t="s">
        <v>74</v>
      </c>
      <c r="B4" s="29" t="s">
        <v>75</v>
      </c>
      <c r="C4" s="29" t="s">
        <v>76</v>
      </c>
      <c r="D4" s="29" t="s">
        <v>77</v>
      </c>
      <c r="E4" s="29" t="s">
        <v>78</v>
      </c>
      <c r="F4" s="30" t="s">
        <v>79</v>
      </c>
    </row>
    <row r="5" ht="36" customHeight="1" spans="1:6">
      <c r="A5" s="31" t="s">
        <v>335</v>
      </c>
      <c r="B5" s="32" t="s">
        <v>336</v>
      </c>
      <c r="C5" s="33"/>
      <c r="D5" s="34">
        <v>0</v>
      </c>
      <c r="E5" s="35"/>
      <c r="F5" s="36">
        <f>ROUND(D5*E5,0)</f>
        <v>0</v>
      </c>
    </row>
    <row r="6" ht="21" customHeight="1" spans="1:6">
      <c r="A6" s="31" t="s">
        <v>16</v>
      </c>
      <c r="B6" s="32" t="s">
        <v>337</v>
      </c>
      <c r="C6" s="37" t="s">
        <v>190</v>
      </c>
      <c r="D6" s="34">
        <v>806710.8</v>
      </c>
      <c r="E6" s="38"/>
      <c r="F6" s="36">
        <f t="shared" ref="F6:F37" si="0">ROUND(D6*E6,0)</f>
        <v>0</v>
      </c>
    </row>
    <row r="7" ht="21" customHeight="1" spans="1:6">
      <c r="A7" s="31" t="s">
        <v>19</v>
      </c>
      <c r="B7" s="39" t="s">
        <v>338</v>
      </c>
      <c r="C7" s="37" t="s">
        <v>190</v>
      </c>
      <c r="D7" s="34">
        <v>3562500</v>
      </c>
      <c r="E7" s="38"/>
      <c r="F7" s="36">
        <f t="shared" si="0"/>
        <v>0</v>
      </c>
    </row>
    <row r="8" ht="21" customHeight="1" spans="1:6">
      <c r="A8" s="31" t="s">
        <v>339</v>
      </c>
      <c r="B8" s="39" t="s">
        <v>340</v>
      </c>
      <c r="C8" s="37"/>
      <c r="D8" s="34">
        <v>0</v>
      </c>
      <c r="E8" s="35"/>
      <c r="F8" s="36">
        <f t="shared" si="0"/>
        <v>0</v>
      </c>
    </row>
    <row r="9" ht="21" customHeight="1" spans="1:6">
      <c r="A9" s="31" t="s">
        <v>16</v>
      </c>
      <c r="B9" s="32" t="s">
        <v>337</v>
      </c>
      <c r="C9" s="37" t="s">
        <v>190</v>
      </c>
      <c r="D9" s="34">
        <v>708643.6</v>
      </c>
      <c r="E9" s="38"/>
      <c r="F9" s="36">
        <f t="shared" si="0"/>
        <v>0</v>
      </c>
    </row>
    <row r="10" ht="21" customHeight="1" spans="1:6">
      <c r="A10" s="31" t="s">
        <v>19</v>
      </c>
      <c r="B10" s="32" t="s">
        <v>341</v>
      </c>
      <c r="C10" s="37" t="s">
        <v>190</v>
      </c>
      <c r="D10" s="34">
        <v>4028624.65</v>
      </c>
      <c r="E10" s="38"/>
      <c r="F10" s="36">
        <f t="shared" si="0"/>
        <v>0</v>
      </c>
    </row>
    <row r="11" ht="21" customHeight="1" spans="1:6">
      <c r="A11" s="31" t="s">
        <v>342</v>
      </c>
      <c r="B11" s="32" t="s">
        <v>343</v>
      </c>
      <c r="C11" s="37"/>
      <c r="D11" s="34">
        <v>0</v>
      </c>
      <c r="E11" s="35"/>
      <c r="F11" s="36">
        <f t="shared" si="0"/>
        <v>0</v>
      </c>
    </row>
    <row r="12" ht="21" customHeight="1" spans="1:6">
      <c r="A12" s="40" t="s">
        <v>16</v>
      </c>
      <c r="B12" s="41" t="s">
        <v>337</v>
      </c>
      <c r="C12" s="42" t="s">
        <v>190</v>
      </c>
      <c r="D12" s="34">
        <v>2156103.7</v>
      </c>
      <c r="E12" s="38"/>
      <c r="F12" s="36">
        <f t="shared" si="0"/>
        <v>0</v>
      </c>
    </row>
    <row r="13" ht="21" customHeight="1" spans="1:6">
      <c r="A13" s="40" t="s">
        <v>19</v>
      </c>
      <c r="B13" s="41" t="s">
        <v>341</v>
      </c>
      <c r="C13" s="42" t="s">
        <v>190</v>
      </c>
      <c r="D13" s="34">
        <v>10749896.6</v>
      </c>
      <c r="E13" s="38"/>
      <c r="F13" s="36">
        <f t="shared" si="0"/>
        <v>0</v>
      </c>
    </row>
    <row r="14" ht="21" customHeight="1" spans="1:6">
      <c r="A14" s="31" t="s">
        <v>92</v>
      </c>
      <c r="B14" s="32" t="s">
        <v>344</v>
      </c>
      <c r="C14" s="37" t="s">
        <v>190</v>
      </c>
      <c r="D14" s="34">
        <v>1425139.9</v>
      </c>
      <c r="E14" s="38"/>
      <c r="F14" s="36">
        <f t="shared" si="0"/>
        <v>0</v>
      </c>
    </row>
    <row r="15" ht="21" customHeight="1" spans="1:6">
      <c r="A15" s="31" t="s">
        <v>345</v>
      </c>
      <c r="B15" s="32" t="s">
        <v>346</v>
      </c>
      <c r="C15" s="37"/>
      <c r="D15" s="34">
        <v>0</v>
      </c>
      <c r="E15" s="35"/>
      <c r="F15" s="36">
        <f t="shared" si="0"/>
        <v>0</v>
      </c>
    </row>
    <row r="16" ht="21" customHeight="1" spans="1:6">
      <c r="A16" s="31" t="s">
        <v>16</v>
      </c>
      <c r="B16" s="32" t="s">
        <v>337</v>
      </c>
      <c r="C16" s="37" t="s">
        <v>190</v>
      </c>
      <c r="D16" s="34">
        <v>77430.6</v>
      </c>
      <c r="E16" s="38"/>
      <c r="F16" s="36">
        <f t="shared" si="0"/>
        <v>0</v>
      </c>
    </row>
    <row r="17" ht="21" customHeight="1" spans="1:6">
      <c r="A17" s="31" t="s">
        <v>19</v>
      </c>
      <c r="B17" s="32" t="s">
        <v>341</v>
      </c>
      <c r="C17" s="37" t="s">
        <v>190</v>
      </c>
      <c r="D17" s="34">
        <v>2601918.8</v>
      </c>
      <c r="E17" s="38"/>
      <c r="F17" s="36">
        <f t="shared" si="0"/>
        <v>0</v>
      </c>
    </row>
    <row r="18" ht="21" customHeight="1" spans="1:6">
      <c r="A18" s="31" t="s">
        <v>347</v>
      </c>
      <c r="B18" s="43" t="s">
        <v>348</v>
      </c>
      <c r="C18" s="37" t="s">
        <v>141</v>
      </c>
      <c r="D18" s="34">
        <v>104236.9</v>
      </c>
      <c r="E18" s="38"/>
      <c r="F18" s="36">
        <f t="shared" si="0"/>
        <v>0</v>
      </c>
    </row>
    <row r="19" ht="21" customHeight="1" spans="1:6">
      <c r="A19" s="31" t="s">
        <v>349</v>
      </c>
      <c r="B19" s="43" t="s">
        <v>350</v>
      </c>
      <c r="C19" s="37" t="s">
        <v>141</v>
      </c>
      <c r="D19" s="34">
        <v>14876.7</v>
      </c>
      <c r="E19" s="38"/>
      <c r="F19" s="36">
        <f t="shared" si="0"/>
        <v>0</v>
      </c>
    </row>
    <row r="20" ht="21" customHeight="1" spans="1:6">
      <c r="A20" s="31" t="s">
        <v>351</v>
      </c>
      <c r="B20" s="44" t="s">
        <v>352</v>
      </c>
      <c r="C20" s="37" t="s">
        <v>141</v>
      </c>
      <c r="D20" s="34">
        <v>11439</v>
      </c>
      <c r="E20" s="38"/>
      <c r="F20" s="36">
        <f t="shared" si="0"/>
        <v>0</v>
      </c>
    </row>
    <row r="21" ht="21" customHeight="1" spans="1:6">
      <c r="A21" s="31" t="s">
        <v>353</v>
      </c>
      <c r="B21" s="32" t="s">
        <v>354</v>
      </c>
      <c r="C21" s="37"/>
      <c r="D21" s="34">
        <v>0</v>
      </c>
      <c r="E21" s="35"/>
      <c r="F21" s="36">
        <f t="shared" si="0"/>
        <v>0</v>
      </c>
    </row>
    <row r="22" ht="21" customHeight="1" spans="1:6">
      <c r="A22" s="31" t="s">
        <v>16</v>
      </c>
      <c r="B22" s="41" t="s">
        <v>355</v>
      </c>
      <c r="C22" s="42" t="s">
        <v>167</v>
      </c>
      <c r="D22" s="34">
        <v>332</v>
      </c>
      <c r="E22" s="38"/>
      <c r="F22" s="36">
        <f t="shared" si="0"/>
        <v>0</v>
      </c>
    </row>
    <row r="23" ht="21" customHeight="1" spans="1:6">
      <c r="A23" s="31" t="s">
        <v>19</v>
      </c>
      <c r="B23" s="32" t="s">
        <v>356</v>
      </c>
      <c r="C23" s="37" t="s">
        <v>167</v>
      </c>
      <c r="D23" s="34">
        <v>1700</v>
      </c>
      <c r="E23" s="38"/>
      <c r="F23" s="36">
        <f t="shared" si="0"/>
        <v>0</v>
      </c>
    </row>
    <row r="24" ht="26" customHeight="1" spans="1:6">
      <c r="A24" s="31" t="s">
        <v>92</v>
      </c>
      <c r="B24" s="32" t="s">
        <v>357</v>
      </c>
      <c r="C24" s="37" t="s">
        <v>167</v>
      </c>
      <c r="D24" s="34">
        <v>15619</v>
      </c>
      <c r="E24" s="38"/>
      <c r="F24" s="36">
        <f t="shared" si="0"/>
        <v>0</v>
      </c>
    </row>
    <row r="25" ht="26" customHeight="1" spans="1:6">
      <c r="A25" s="31" t="s">
        <v>98</v>
      </c>
      <c r="B25" s="32" t="s">
        <v>358</v>
      </c>
      <c r="C25" s="37" t="s">
        <v>167</v>
      </c>
      <c r="D25" s="34">
        <v>6364</v>
      </c>
      <c r="E25" s="38"/>
      <c r="F25" s="36">
        <f t="shared" si="0"/>
        <v>0</v>
      </c>
    </row>
    <row r="26" ht="47" customHeight="1" spans="1:6">
      <c r="A26" s="31" t="s">
        <v>359</v>
      </c>
      <c r="B26" s="32" t="s">
        <v>360</v>
      </c>
      <c r="C26" s="37"/>
      <c r="D26" s="34">
        <v>0</v>
      </c>
      <c r="E26" s="35"/>
      <c r="F26" s="36">
        <f t="shared" si="0"/>
        <v>0</v>
      </c>
    </row>
    <row r="27" ht="24" customHeight="1" spans="1:6">
      <c r="A27" s="31" t="s">
        <v>16</v>
      </c>
      <c r="B27" s="45" t="s">
        <v>361</v>
      </c>
      <c r="C27" s="37" t="s">
        <v>362</v>
      </c>
      <c r="D27" s="34">
        <v>12238.36</v>
      </c>
      <c r="E27" s="38"/>
      <c r="F27" s="36">
        <f t="shared" si="0"/>
        <v>0</v>
      </c>
    </row>
    <row r="28" ht="24" customHeight="1" spans="1:6">
      <c r="A28" s="31" t="s">
        <v>19</v>
      </c>
      <c r="B28" s="45" t="s">
        <v>363</v>
      </c>
      <c r="C28" s="37" t="s">
        <v>362</v>
      </c>
      <c r="D28" s="34">
        <v>953.1</v>
      </c>
      <c r="E28" s="38"/>
      <c r="F28" s="36">
        <f t="shared" si="0"/>
        <v>0</v>
      </c>
    </row>
    <row r="29" ht="24" customHeight="1" spans="1:6">
      <c r="A29" s="40" t="s">
        <v>92</v>
      </c>
      <c r="B29" s="45" t="s">
        <v>364</v>
      </c>
      <c r="C29" s="37" t="s">
        <v>362</v>
      </c>
      <c r="D29" s="34">
        <v>1920.4</v>
      </c>
      <c r="E29" s="38"/>
      <c r="F29" s="36">
        <f t="shared" si="0"/>
        <v>0</v>
      </c>
    </row>
    <row r="30" ht="24" customHeight="1" spans="1:6">
      <c r="A30" s="31" t="s">
        <v>365</v>
      </c>
      <c r="B30" s="32" t="s">
        <v>366</v>
      </c>
      <c r="C30" s="37"/>
      <c r="D30" s="34">
        <v>0</v>
      </c>
      <c r="E30" s="35"/>
      <c r="F30" s="36">
        <f t="shared" si="0"/>
        <v>0</v>
      </c>
    </row>
    <row r="31" ht="24" customHeight="1" spans="1:6">
      <c r="A31" s="31" t="s">
        <v>16</v>
      </c>
      <c r="B31" s="43" t="s">
        <v>367</v>
      </c>
      <c r="C31" s="37" t="s">
        <v>362</v>
      </c>
      <c r="D31" s="34">
        <v>8236.2</v>
      </c>
      <c r="E31" s="38"/>
      <c r="F31" s="36">
        <f t="shared" si="0"/>
        <v>0</v>
      </c>
    </row>
    <row r="32" ht="24" customHeight="1" spans="1:6">
      <c r="A32" s="31" t="s">
        <v>19</v>
      </c>
      <c r="B32" s="43" t="s">
        <v>368</v>
      </c>
      <c r="C32" s="37" t="s">
        <v>362</v>
      </c>
      <c r="D32" s="34">
        <v>8176.8</v>
      </c>
      <c r="E32" s="38"/>
      <c r="F32" s="36">
        <f t="shared" si="0"/>
        <v>0</v>
      </c>
    </row>
    <row r="33" ht="24" customHeight="1" spans="1:6">
      <c r="A33" s="31" t="s">
        <v>92</v>
      </c>
      <c r="B33" s="43" t="s">
        <v>369</v>
      </c>
      <c r="C33" s="37" t="s">
        <v>362</v>
      </c>
      <c r="D33" s="34">
        <v>10593.88</v>
      </c>
      <c r="E33" s="38"/>
      <c r="F33" s="36">
        <f t="shared" si="0"/>
        <v>0</v>
      </c>
    </row>
    <row r="34" ht="24" customHeight="1" spans="1:6">
      <c r="A34" s="31" t="s">
        <v>98</v>
      </c>
      <c r="B34" s="43" t="s">
        <v>370</v>
      </c>
      <c r="C34" s="37" t="s">
        <v>362</v>
      </c>
      <c r="D34" s="34">
        <v>3905.72</v>
      </c>
      <c r="E34" s="38"/>
      <c r="F34" s="36">
        <f t="shared" si="0"/>
        <v>0</v>
      </c>
    </row>
    <row r="35" ht="24" customHeight="1" spans="1:6">
      <c r="A35" s="31" t="s">
        <v>371</v>
      </c>
      <c r="B35" s="43" t="s">
        <v>372</v>
      </c>
      <c r="C35" s="46"/>
      <c r="D35" s="34">
        <v>0</v>
      </c>
      <c r="E35" s="35"/>
      <c r="F35" s="36">
        <f t="shared" si="0"/>
        <v>0</v>
      </c>
    </row>
    <row r="36" ht="24" customHeight="1" spans="1:6">
      <c r="A36" s="31" t="s">
        <v>16</v>
      </c>
      <c r="B36" s="47" t="s">
        <v>373</v>
      </c>
      <c r="C36" s="37" t="s">
        <v>362</v>
      </c>
      <c r="D36" s="34">
        <v>1208.5</v>
      </c>
      <c r="E36" s="38"/>
      <c r="F36" s="36">
        <f t="shared" si="0"/>
        <v>0</v>
      </c>
    </row>
    <row r="37" ht="24" customHeight="1" spans="1:6">
      <c r="A37" s="31" t="s">
        <v>19</v>
      </c>
      <c r="B37" s="47" t="s">
        <v>374</v>
      </c>
      <c r="C37" s="37" t="s">
        <v>362</v>
      </c>
      <c r="D37" s="34">
        <v>1598.6</v>
      </c>
      <c r="E37" s="38"/>
      <c r="F37" s="36">
        <f t="shared" si="0"/>
        <v>0</v>
      </c>
    </row>
    <row r="38" ht="39" customHeight="1" spans="1:6">
      <c r="A38" s="31" t="s">
        <v>375</v>
      </c>
      <c r="B38" s="32" t="s">
        <v>376</v>
      </c>
      <c r="C38" s="37"/>
      <c r="D38" s="34">
        <v>0</v>
      </c>
      <c r="E38" s="35"/>
      <c r="F38" s="36">
        <f t="shared" ref="F38:F69" si="1">ROUND(D38*E38,0)</f>
        <v>0</v>
      </c>
    </row>
    <row r="39" ht="23" customHeight="1" spans="1:6">
      <c r="A39" s="31" t="s">
        <v>16</v>
      </c>
      <c r="B39" s="45" t="s">
        <v>377</v>
      </c>
      <c r="C39" s="37" t="s">
        <v>141</v>
      </c>
      <c r="D39" s="34">
        <v>6048.3</v>
      </c>
      <c r="E39" s="38"/>
      <c r="F39" s="36">
        <f t="shared" si="1"/>
        <v>0</v>
      </c>
    </row>
    <row r="40" ht="23" customHeight="1" spans="1:6">
      <c r="A40" s="31" t="s">
        <v>378</v>
      </c>
      <c r="B40" s="48" t="s">
        <v>379</v>
      </c>
      <c r="C40" s="37"/>
      <c r="D40" s="34">
        <v>0</v>
      </c>
      <c r="E40" s="35"/>
      <c r="F40" s="36">
        <f t="shared" si="1"/>
        <v>0</v>
      </c>
    </row>
    <row r="41" ht="23" customHeight="1" spans="1:6">
      <c r="A41" s="31" t="s">
        <v>16</v>
      </c>
      <c r="B41" s="49" t="s">
        <v>377</v>
      </c>
      <c r="C41" s="37" t="s">
        <v>141</v>
      </c>
      <c r="D41" s="34">
        <v>91.65</v>
      </c>
      <c r="E41" s="38"/>
      <c r="F41" s="36">
        <f t="shared" si="1"/>
        <v>0</v>
      </c>
    </row>
    <row r="42" ht="23" customHeight="1" spans="1:6">
      <c r="A42" s="31" t="s">
        <v>19</v>
      </c>
      <c r="B42" s="49" t="s">
        <v>380</v>
      </c>
      <c r="C42" s="37" t="s">
        <v>141</v>
      </c>
      <c r="D42" s="34">
        <v>777.32</v>
      </c>
      <c r="E42" s="38"/>
      <c r="F42" s="36">
        <f t="shared" si="1"/>
        <v>0</v>
      </c>
    </row>
    <row r="43" ht="23" customHeight="1" spans="1:6">
      <c r="A43" s="31" t="s">
        <v>92</v>
      </c>
      <c r="B43" s="45" t="s">
        <v>374</v>
      </c>
      <c r="C43" s="37" t="s">
        <v>141</v>
      </c>
      <c r="D43" s="34">
        <v>9192.956</v>
      </c>
      <c r="E43" s="38"/>
      <c r="F43" s="36">
        <f t="shared" si="1"/>
        <v>0</v>
      </c>
    </row>
    <row r="44" ht="23" customHeight="1" spans="1:6">
      <c r="A44" s="31" t="s">
        <v>98</v>
      </c>
      <c r="B44" s="45" t="s">
        <v>381</v>
      </c>
      <c r="C44" s="37" t="s">
        <v>141</v>
      </c>
      <c r="D44" s="34">
        <v>12.12</v>
      </c>
      <c r="E44" s="38"/>
      <c r="F44" s="36">
        <f t="shared" si="1"/>
        <v>0</v>
      </c>
    </row>
    <row r="45" ht="23" customHeight="1" spans="1:6">
      <c r="A45" s="31" t="s">
        <v>100</v>
      </c>
      <c r="B45" s="45" t="s">
        <v>361</v>
      </c>
      <c r="C45" s="37" t="s">
        <v>141</v>
      </c>
      <c r="D45" s="34">
        <v>11367.49</v>
      </c>
      <c r="E45" s="38"/>
      <c r="F45" s="36">
        <f t="shared" si="1"/>
        <v>0</v>
      </c>
    </row>
    <row r="46" ht="23" customHeight="1" spans="1:6">
      <c r="A46" s="31" t="s">
        <v>102</v>
      </c>
      <c r="B46" s="45" t="s">
        <v>382</v>
      </c>
      <c r="C46" s="37" t="s">
        <v>141</v>
      </c>
      <c r="D46" s="34">
        <v>31.5</v>
      </c>
      <c r="E46" s="38"/>
      <c r="F46" s="36">
        <f t="shared" si="1"/>
        <v>0</v>
      </c>
    </row>
    <row r="47" ht="23" customHeight="1" spans="1:6">
      <c r="A47" s="31" t="s">
        <v>104</v>
      </c>
      <c r="B47" s="45" t="s">
        <v>363</v>
      </c>
      <c r="C47" s="37" t="s">
        <v>141</v>
      </c>
      <c r="D47" s="34">
        <v>3306.71</v>
      </c>
      <c r="E47" s="38"/>
      <c r="F47" s="36">
        <f t="shared" si="1"/>
        <v>0</v>
      </c>
    </row>
    <row r="48" ht="23" customHeight="1" spans="1:6">
      <c r="A48" s="31" t="s">
        <v>383</v>
      </c>
      <c r="B48" s="32" t="s">
        <v>384</v>
      </c>
      <c r="C48" s="37"/>
      <c r="D48" s="34">
        <v>0</v>
      </c>
      <c r="E48" s="35"/>
      <c r="F48" s="36">
        <f t="shared" si="1"/>
        <v>0</v>
      </c>
    </row>
    <row r="49" ht="23" customHeight="1" spans="1:6">
      <c r="A49" s="50" t="s">
        <v>16</v>
      </c>
      <c r="B49" s="46" t="s">
        <v>385</v>
      </c>
      <c r="C49" s="51" t="s">
        <v>386</v>
      </c>
      <c r="D49" s="34">
        <v>78222</v>
      </c>
      <c r="E49" s="38"/>
      <c r="F49" s="36">
        <f t="shared" si="1"/>
        <v>0</v>
      </c>
    </row>
    <row r="50" ht="23" customHeight="1" spans="1:6">
      <c r="A50" s="31" t="s">
        <v>19</v>
      </c>
      <c r="B50" s="41" t="s">
        <v>387</v>
      </c>
      <c r="C50" s="52" t="s">
        <v>386</v>
      </c>
      <c r="D50" s="34">
        <v>48</v>
      </c>
      <c r="E50" s="38"/>
      <c r="F50" s="36">
        <f t="shared" si="1"/>
        <v>0</v>
      </c>
    </row>
    <row r="51" ht="24" customHeight="1" spans="1:6">
      <c r="A51" s="40" t="s">
        <v>388</v>
      </c>
      <c r="B51" s="41" t="s">
        <v>389</v>
      </c>
      <c r="C51" s="42" t="s">
        <v>190</v>
      </c>
      <c r="D51" s="34">
        <v>260.9</v>
      </c>
      <c r="E51" s="38"/>
      <c r="F51" s="36">
        <f t="shared" si="1"/>
        <v>0</v>
      </c>
    </row>
    <row r="52" ht="24" customHeight="1" spans="1:6">
      <c r="A52" s="40" t="s">
        <v>390</v>
      </c>
      <c r="B52" s="41" t="s">
        <v>391</v>
      </c>
      <c r="C52" s="42" t="s">
        <v>392</v>
      </c>
      <c r="D52" s="34">
        <v>5.52</v>
      </c>
      <c r="E52" s="38"/>
      <c r="F52" s="36">
        <f t="shared" si="1"/>
        <v>0</v>
      </c>
    </row>
    <row r="53" ht="24" customHeight="1" spans="1:6">
      <c r="A53" s="40" t="s">
        <v>393</v>
      </c>
      <c r="B53" s="41" t="s">
        <v>394</v>
      </c>
      <c r="C53" s="42" t="s">
        <v>141</v>
      </c>
      <c r="D53" s="53">
        <v>0.001</v>
      </c>
      <c r="E53" s="38"/>
      <c r="F53" s="36">
        <f t="shared" si="1"/>
        <v>0</v>
      </c>
    </row>
    <row r="54" ht="24" customHeight="1" spans="1:6">
      <c r="A54" s="40" t="s">
        <v>395</v>
      </c>
      <c r="B54" s="41" t="s">
        <v>396</v>
      </c>
      <c r="C54" s="42"/>
      <c r="D54" s="34">
        <v>0</v>
      </c>
      <c r="E54" s="35"/>
      <c r="F54" s="36">
        <f t="shared" si="1"/>
        <v>0</v>
      </c>
    </row>
    <row r="55" ht="24" customHeight="1" spans="1:6">
      <c r="A55" s="40" t="s">
        <v>16</v>
      </c>
      <c r="B55" s="54" t="s">
        <v>397</v>
      </c>
      <c r="C55" s="42" t="s">
        <v>190</v>
      </c>
      <c r="D55" s="34">
        <v>132267.8</v>
      </c>
      <c r="E55" s="38"/>
      <c r="F55" s="36">
        <f t="shared" si="1"/>
        <v>0</v>
      </c>
    </row>
    <row r="56" ht="24" customHeight="1" spans="1:6">
      <c r="A56" s="40" t="s">
        <v>19</v>
      </c>
      <c r="B56" s="54" t="s">
        <v>398</v>
      </c>
      <c r="C56" s="42" t="s">
        <v>190</v>
      </c>
      <c r="D56" s="34">
        <v>1502145.1</v>
      </c>
      <c r="E56" s="38"/>
      <c r="F56" s="36">
        <f t="shared" si="1"/>
        <v>0</v>
      </c>
    </row>
    <row r="57" ht="24" customHeight="1" spans="1:6">
      <c r="A57" s="40" t="s">
        <v>92</v>
      </c>
      <c r="B57" s="41" t="s">
        <v>399</v>
      </c>
      <c r="C57" s="52" t="s">
        <v>400</v>
      </c>
      <c r="D57" s="34">
        <v>60180</v>
      </c>
      <c r="E57" s="38"/>
      <c r="F57" s="36">
        <f t="shared" si="1"/>
        <v>0</v>
      </c>
    </row>
    <row r="58" ht="24" customHeight="1" spans="1:6">
      <c r="A58" s="40" t="s">
        <v>98</v>
      </c>
      <c r="B58" s="54" t="s">
        <v>401</v>
      </c>
      <c r="C58" s="52" t="s">
        <v>402</v>
      </c>
      <c r="D58" s="34">
        <v>120</v>
      </c>
      <c r="E58" s="38"/>
      <c r="F58" s="36">
        <f t="shared" si="1"/>
        <v>0</v>
      </c>
    </row>
    <row r="59" ht="24" customHeight="1" spans="1:6">
      <c r="A59" s="40" t="s">
        <v>100</v>
      </c>
      <c r="B59" s="54" t="s">
        <v>403</v>
      </c>
      <c r="C59" s="52" t="s">
        <v>402</v>
      </c>
      <c r="D59" s="34">
        <v>37920</v>
      </c>
      <c r="E59" s="38"/>
      <c r="F59" s="36">
        <f t="shared" si="1"/>
        <v>0</v>
      </c>
    </row>
    <row r="60" ht="24" customHeight="1" spans="1:6">
      <c r="A60" s="40" t="s">
        <v>102</v>
      </c>
      <c r="B60" s="41" t="s">
        <v>404</v>
      </c>
      <c r="C60" s="55" t="s">
        <v>392</v>
      </c>
      <c r="D60" s="34">
        <v>27554.2</v>
      </c>
      <c r="E60" s="38"/>
      <c r="F60" s="36">
        <f t="shared" si="1"/>
        <v>0</v>
      </c>
    </row>
    <row r="61" ht="30" customHeight="1" spans="1:6">
      <c r="A61" s="40" t="s">
        <v>405</v>
      </c>
      <c r="B61" s="41" t="s">
        <v>406</v>
      </c>
      <c r="C61" s="42" t="s">
        <v>190</v>
      </c>
      <c r="D61" s="34">
        <v>64265.1</v>
      </c>
      <c r="E61" s="38"/>
      <c r="F61" s="36">
        <f t="shared" si="1"/>
        <v>0</v>
      </c>
    </row>
    <row r="62" ht="40" customHeight="1" spans="1:6">
      <c r="A62" s="40" t="s">
        <v>407</v>
      </c>
      <c r="B62" s="41" t="s">
        <v>408</v>
      </c>
      <c r="C62" s="42" t="s">
        <v>190</v>
      </c>
      <c r="D62" s="34">
        <v>2079206.8</v>
      </c>
      <c r="E62" s="38"/>
      <c r="F62" s="36">
        <f t="shared" si="1"/>
        <v>0</v>
      </c>
    </row>
    <row r="63" ht="38" customHeight="1" spans="1:6">
      <c r="A63" s="40" t="s">
        <v>409</v>
      </c>
      <c r="B63" s="56" t="s">
        <v>410</v>
      </c>
      <c r="C63" s="42" t="s">
        <v>190</v>
      </c>
      <c r="D63" s="34">
        <v>13385.3</v>
      </c>
      <c r="E63" s="38"/>
      <c r="F63" s="36">
        <f t="shared" si="1"/>
        <v>0</v>
      </c>
    </row>
    <row r="64" ht="25" customHeight="1" spans="1:6">
      <c r="A64" s="40" t="s">
        <v>411</v>
      </c>
      <c r="B64" s="41" t="s">
        <v>412</v>
      </c>
      <c r="C64" s="42"/>
      <c r="D64" s="34">
        <v>0</v>
      </c>
      <c r="E64" s="35"/>
      <c r="F64" s="36">
        <f t="shared" si="1"/>
        <v>0</v>
      </c>
    </row>
    <row r="65" ht="25" customHeight="1" spans="1:6">
      <c r="A65" s="40" t="s">
        <v>16</v>
      </c>
      <c r="B65" s="41" t="s">
        <v>413</v>
      </c>
      <c r="C65" s="42" t="s">
        <v>141</v>
      </c>
      <c r="D65" s="34">
        <v>42888.4</v>
      </c>
      <c r="E65" s="38"/>
      <c r="F65" s="36">
        <f t="shared" si="1"/>
        <v>0</v>
      </c>
    </row>
    <row r="66" ht="25" customHeight="1" spans="1:6">
      <c r="A66" s="40" t="s">
        <v>19</v>
      </c>
      <c r="B66" s="54" t="s">
        <v>414</v>
      </c>
      <c r="C66" s="42" t="s">
        <v>141</v>
      </c>
      <c r="D66" s="34">
        <v>1790.4</v>
      </c>
      <c r="E66" s="38"/>
      <c r="F66" s="36">
        <f t="shared" si="1"/>
        <v>0</v>
      </c>
    </row>
    <row r="67" ht="25" customHeight="1" spans="1:6">
      <c r="A67" s="40" t="s">
        <v>415</v>
      </c>
      <c r="B67" s="41" t="s">
        <v>171</v>
      </c>
      <c r="C67" s="42"/>
      <c r="D67" s="34">
        <v>0</v>
      </c>
      <c r="E67" s="35"/>
      <c r="F67" s="36">
        <f t="shared" si="1"/>
        <v>0</v>
      </c>
    </row>
    <row r="68" ht="25" customHeight="1" spans="1:6">
      <c r="A68" s="40" t="s">
        <v>16</v>
      </c>
      <c r="B68" s="54" t="s">
        <v>173</v>
      </c>
      <c r="C68" s="42" t="s">
        <v>141</v>
      </c>
      <c r="D68" s="34">
        <v>30513.4</v>
      </c>
      <c r="E68" s="38"/>
      <c r="F68" s="36">
        <f t="shared" si="1"/>
        <v>0</v>
      </c>
    </row>
    <row r="69" ht="25" customHeight="1" spans="1:6">
      <c r="A69" s="40" t="s">
        <v>416</v>
      </c>
      <c r="B69" s="56" t="s">
        <v>417</v>
      </c>
      <c r="C69" s="42"/>
      <c r="D69" s="34">
        <v>0</v>
      </c>
      <c r="E69" s="35"/>
      <c r="F69" s="36">
        <f t="shared" si="1"/>
        <v>0</v>
      </c>
    </row>
    <row r="70" ht="25" customHeight="1" spans="1:6">
      <c r="A70" s="40" t="s">
        <v>16</v>
      </c>
      <c r="B70" s="56" t="s">
        <v>418</v>
      </c>
      <c r="C70" s="42" t="s">
        <v>141</v>
      </c>
      <c r="D70" s="34">
        <v>1370.4</v>
      </c>
      <c r="E70" s="38"/>
      <c r="F70" s="36">
        <f t="shared" ref="F70:F101" si="2">ROUND(D70*E70,0)</f>
        <v>0</v>
      </c>
    </row>
    <row r="71" ht="25" customHeight="1" spans="1:6">
      <c r="A71" s="40" t="s">
        <v>19</v>
      </c>
      <c r="B71" s="56" t="s">
        <v>419</v>
      </c>
      <c r="C71" s="42" t="s">
        <v>141</v>
      </c>
      <c r="D71" s="34">
        <v>10.1</v>
      </c>
      <c r="E71" s="38"/>
      <c r="F71" s="36">
        <f t="shared" si="2"/>
        <v>0</v>
      </c>
    </row>
    <row r="72" ht="25" customHeight="1" spans="1:6">
      <c r="A72" s="40" t="s">
        <v>420</v>
      </c>
      <c r="B72" s="41" t="s">
        <v>421</v>
      </c>
      <c r="C72" s="42"/>
      <c r="D72" s="34">
        <v>0</v>
      </c>
      <c r="E72" s="35"/>
      <c r="F72" s="36">
        <f t="shared" si="2"/>
        <v>0</v>
      </c>
    </row>
    <row r="73" ht="25" customHeight="1" spans="1:6">
      <c r="A73" s="40" t="s">
        <v>16</v>
      </c>
      <c r="B73" s="41" t="s">
        <v>422</v>
      </c>
      <c r="C73" s="42" t="s">
        <v>141</v>
      </c>
      <c r="D73" s="34">
        <v>13853.8</v>
      </c>
      <c r="E73" s="38"/>
      <c r="F73" s="36">
        <f t="shared" si="2"/>
        <v>0</v>
      </c>
    </row>
    <row r="74" ht="25" customHeight="1" spans="1:6">
      <c r="A74" s="40" t="s">
        <v>19</v>
      </c>
      <c r="B74" s="41" t="s">
        <v>423</v>
      </c>
      <c r="C74" s="42" t="s">
        <v>141</v>
      </c>
      <c r="D74" s="34">
        <v>100.1</v>
      </c>
      <c r="E74" s="38"/>
      <c r="F74" s="36">
        <f t="shared" si="2"/>
        <v>0</v>
      </c>
    </row>
    <row r="75" ht="25" customHeight="1" spans="1:6">
      <c r="A75" s="40" t="s">
        <v>92</v>
      </c>
      <c r="B75" s="41" t="s">
        <v>284</v>
      </c>
      <c r="C75" s="42" t="s">
        <v>392</v>
      </c>
      <c r="D75" s="34">
        <v>3685.8</v>
      </c>
      <c r="E75" s="38"/>
      <c r="F75" s="36">
        <f t="shared" si="2"/>
        <v>0</v>
      </c>
    </row>
    <row r="76" ht="25" customHeight="1" spans="1:6">
      <c r="A76" s="40" t="s">
        <v>424</v>
      </c>
      <c r="B76" s="41" t="s">
        <v>425</v>
      </c>
      <c r="C76" s="42"/>
      <c r="D76" s="34">
        <v>0</v>
      </c>
      <c r="E76" s="35"/>
      <c r="F76" s="36">
        <f t="shared" si="2"/>
        <v>0</v>
      </c>
    </row>
    <row r="77" ht="25" customHeight="1" spans="1:6">
      <c r="A77" s="40" t="s">
        <v>16</v>
      </c>
      <c r="B77" s="54" t="s">
        <v>426</v>
      </c>
      <c r="C77" s="42" t="s">
        <v>141</v>
      </c>
      <c r="D77" s="34">
        <v>12031.6</v>
      </c>
      <c r="E77" s="38"/>
      <c r="F77" s="36">
        <f t="shared" si="2"/>
        <v>0</v>
      </c>
    </row>
    <row r="78" ht="25" customHeight="1" spans="1:6">
      <c r="A78" s="40" t="s">
        <v>19</v>
      </c>
      <c r="B78" s="54" t="s">
        <v>427</v>
      </c>
      <c r="C78" s="42" t="s">
        <v>141</v>
      </c>
      <c r="D78" s="34">
        <v>212.1</v>
      </c>
      <c r="E78" s="38"/>
      <c r="F78" s="36">
        <f t="shared" si="2"/>
        <v>0</v>
      </c>
    </row>
    <row r="79" ht="25" customHeight="1" spans="1:6">
      <c r="A79" s="40" t="s">
        <v>92</v>
      </c>
      <c r="B79" s="41" t="s">
        <v>428</v>
      </c>
      <c r="C79" s="42" t="s">
        <v>141</v>
      </c>
      <c r="D79" s="34">
        <v>1049.9</v>
      </c>
      <c r="E79" s="38"/>
      <c r="F79" s="36">
        <f t="shared" si="2"/>
        <v>0</v>
      </c>
    </row>
    <row r="80" ht="25" customHeight="1" spans="1:6">
      <c r="A80" s="40" t="s">
        <v>429</v>
      </c>
      <c r="B80" s="41" t="s">
        <v>430</v>
      </c>
      <c r="C80" s="42" t="s">
        <v>392</v>
      </c>
      <c r="D80" s="34">
        <v>116045.1</v>
      </c>
      <c r="E80" s="38"/>
      <c r="F80" s="36">
        <f t="shared" si="2"/>
        <v>0</v>
      </c>
    </row>
    <row r="81" ht="25" customHeight="1" spans="1:6">
      <c r="A81" s="40" t="s">
        <v>431</v>
      </c>
      <c r="B81" s="56" t="s">
        <v>432</v>
      </c>
      <c r="C81" s="42"/>
      <c r="D81" s="34">
        <v>0</v>
      </c>
      <c r="E81" s="35"/>
      <c r="F81" s="36">
        <f t="shared" si="2"/>
        <v>0</v>
      </c>
    </row>
    <row r="82" ht="25" customHeight="1" spans="1:6">
      <c r="A82" s="40" t="s">
        <v>16</v>
      </c>
      <c r="B82" s="54" t="s">
        <v>433</v>
      </c>
      <c r="C82" s="42" t="s">
        <v>167</v>
      </c>
      <c r="D82" s="34">
        <v>4375.8</v>
      </c>
      <c r="E82" s="38"/>
      <c r="F82" s="36">
        <f t="shared" si="2"/>
        <v>0</v>
      </c>
    </row>
    <row r="83" ht="25" customHeight="1" spans="1:6">
      <c r="A83" s="40" t="s">
        <v>19</v>
      </c>
      <c r="B83" s="57" t="s">
        <v>434</v>
      </c>
      <c r="C83" s="42" t="s">
        <v>167</v>
      </c>
      <c r="D83" s="34">
        <v>190</v>
      </c>
      <c r="E83" s="38"/>
      <c r="F83" s="36">
        <f t="shared" si="2"/>
        <v>0</v>
      </c>
    </row>
    <row r="84" ht="25" customHeight="1" spans="1:6">
      <c r="A84" s="40" t="s">
        <v>92</v>
      </c>
      <c r="B84" s="41" t="s">
        <v>435</v>
      </c>
      <c r="C84" s="52" t="s">
        <v>402</v>
      </c>
      <c r="D84" s="34">
        <v>2032</v>
      </c>
      <c r="E84" s="38"/>
      <c r="F84" s="36">
        <f t="shared" si="2"/>
        <v>0</v>
      </c>
    </row>
    <row r="85" ht="25" customHeight="1" spans="1:6">
      <c r="A85" s="40" t="s">
        <v>98</v>
      </c>
      <c r="B85" s="41" t="s">
        <v>436</v>
      </c>
      <c r="C85" s="52" t="s">
        <v>402</v>
      </c>
      <c r="D85" s="34">
        <v>412</v>
      </c>
      <c r="E85" s="38"/>
      <c r="F85" s="36">
        <f t="shared" si="2"/>
        <v>0</v>
      </c>
    </row>
    <row r="86" ht="25" customHeight="1" spans="1:6">
      <c r="A86" s="40" t="s">
        <v>100</v>
      </c>
      <c r="B86" s="41" t="s">
        <v>437</v>
      </c>
      <c r="C86" s="42" t="s">
        <v>167</v>
      </c>
      <c r="D86" s="34">
        <v>616.8</v>
      </c>
      <c r="E86" s="38"/>
      <c r="F86" s="36">
        <f t="shared" si="2"/>
        <v>0</v>
      </c>
    </row>
    <row r="87" ht="25" customHeight="1" spans="1:6">
      <c r="A87" s="40" t="s">
        <v>100</v>
      </c>
      <c r="B87" s="56" t="s">
        <v>438</v>
      </c>
      <c r="C87" s="42" t="s">
        <v>141</v>
      </c>
      <c r="D87" s="34">
        <v>100.98</v>
      </c>
      <c r="E87" s="38"/>
      <c r="F87" s="36">
        <f t="shared" si="2"/>
        <v>0</v>
      </c>
    </row>
    <row r="88" ht="25" customHeight="1" spans="1:6">
      <c r="A88" s="40" t="s">
        <v>439</v>
      </c>
      <c r="B88" s="41" t="s">
        <v>440</v>
      </c>
      <c r="C88" s="42" t="s">
        <v>392</v>
      </c>
      <c r="D88" s="34">
        <v>9811</v>
      </c>
      <c r="E88" s="38"/>
      <c r="F88" s="36">
        <f t="shared" si="2"/>
        <v>0</v>
      </c>
    </row>
    <row r="89" ht="25" customHeight="1" spans="1:6">
      <c r="A89" s="40" t="s">
        <v>441</v>
      </c>
      <c r="B89" s="41" t="s">
        <v>442</v>
      </c>
      <c r="C89" s="42" t="s">
        <v>392</v>
      </c>
      <c r="D89" s="34">
        <v>2750.8</v>
      </c>
      <c r="E89" s="38"/>
      <c r="F89" s="36">
        <f t="shared" si="2"/>
        <v>0</v>
      </c>
    </row>
    <row r="90" ht="25" customHeight="1" spans="1:6">
      <c r="A90" s="40" t="s">
        <v>443</v>
      </c>
      <c r="B90" s="41" t="s">
        <v>444</v>
      </c>
      <c r="C90" s="42" t="s">
        <v>392</v>
      </c>
      <c r="D90" s="34">
        <v>2031.87</v>
      </c>
      <c r="E90" s="38"/>
      <c r="F90" s="36">
        <f t="shared" si="2"/>
        <v>0</v>
      </c>
    </row>
    <row r="91" ht="25" customHeight="1" spans="1:6">
      <c r="A91" s="40" t="s">
        <v>445</v>
      </c>
      <c r="B91" s="54" t="s">
        <v>446</v>
      </c>
      <c r="C91" s="42" t="s">
        <v>392</v>
      </c>
      <c r="D91" s="34">
        <v>399.7</v>
      </c>
      <c r="E91" s="38"/>
      <c r="F91" s="36">
        <f t="shared" si="2"/>
        <v>0</v>
      </c>
    </row>
    <row r="92" ht="25" customHeight="1" spans="1:6">
      <c r="A92" s="40" t="s">
        <v>447</v>
      </c>
      <c r="B92" s="58" t="s">
        <v>448</v>
      </c>
      <c r="C92" s="42" t="s">
        <v>449</v>
      </c>
      <c r="D92" s="34">
        <v>40031.59215</v>
      </c>
      <c r="E92" s="38"/>
      <c r="F92" s="36">
        <f t="shared" si="2"/>
        <v>0</v>
      </c>
    </row>
    <row r="93" ht="25" customHeight="1" spans="1:6">
      <c r="A93" s="40" t="s">
        <v>450</v>
      </c>
      <c r="B93" s="56" t="s">
        <v>451</v>
      </c>
      <c r="C93" s="59"/>
      <c r="D93" s="34">
        <v>0</v>
      </c>
      <c r="E93" s="35"/>
      <c r="F93" s="36">
        <f t="shared" si="2"/>
        <v>0</v>
      </c>
    </row>
    <row r="94" ht="25" customHeight="1" spans="1:6">
      <c r="A94" s="40" t="s">
        <v>16</v>
      </c>
      <c r="B94" s="60" t="s">
        <v>452</v>
      </c>
      <c r="C94" s="61" t="s">
        <v>400</v>
      </c>
      <c r="D94" s="34">
        <v>6</v>
      </c>
      <c r="E94" s="38"/>
      <c r="F94" s="36">
        <f t="shared" si="2"/>
        <v>0</v>
      </c>
    </row>
    <row r="95" ht="25" customHeight="1" spans="1:6">
      <c r="A95" s="40" t="s">
        <v>19</v>
      </c>
      <c r="B95" s="60" t="s">
        <v>453</v>
      </c>
      <c r="C95" s="61" t="s">
        <v>400</v>
      </c>
      <c r="D95" s="34">
        <v>4</v>
      </c>
      <c r="E95" s="38"/>
      <c r="F95" s="36">
        <f t="shared" si="2"/>
        <v>0</v>
      </c>
    </row>
    <row r="96" ht="25" customHeight="1" spans="1:6">
      <c r="A96" s="40" t="s">
        <v>92</v>
      </c>
      <c r="B96" s="60" t="s">
        <v>454</v>
      </c>
      <c r="C96" s="61" t="s">
        <v>400</v>
      </c>
      <c r="D96" s="34">
        <v>4</v>
      </c>
      <c r="E96" s="38"/>
      <c r="F96" s="36">
        <f t="shared" si="2"/>
        <v>0</v>
      </c>
    </row>
    <row r="97" ht="25" customHeight="1" spans="1:6">
      <c r="A97" s="40" t="s">
        <v>98</v>
      </c>
      <c r="B97" s="60" t="s">
        <v>455</v>
      </c>
      <c r="C97" s="61" t="s">
        <v>400</v>
      </c>
      <c r="D97" s="34">
        <v>6</v>
      </c>
      <c r="E97" s="38"/>
      <c r="F97" s="36">
        <f t="shared" si="2"/>
        <v>0</v>
      </c>
    </row>
    <row r="98" ht="25" customHeight="1" spans="1:6">
      <c r="A98" s="40" t="s">
        <v>100</v>
      </c>
      <c r="B98" s="60" t="s">
        <v>456</v>
      </c>
      <c r="C98" s="61" t="s">
        <v>400</v>
      </c>
      <c r="D98" s="34">
        <v>13</v>
      </c>
      <c r="E98" s="38"/>
      <c r="F98" s="36">
        <f t="shared" si="2"/>
        <v>0</v>
      </c>
    </row>
    <row r="99" ht="25" customHeight="1" spans="1:6">
      <c r="A99" s="40" t="s">
        <v>102</v>
      </c>
      <c r="B99" s="60" t="s">
        <v>457</v>
      </c>
      <c r="C99" s="61" t="s">
        <v>400</v>
      </c>
      <c r="D99" s="34">
        <v>15</v>
      </c>
      <c r="E99" s="38"/>
      <c r="F99" s="36">
        <f t="shared" si="2"/>
        <v>0</v>
      </c>
    </row>
    <row r="100" ht="25" customHeight="1" spans="1:6">
      <c r="A100" s="40" t="s">
        <v>104</v>
      </c>
      <c r="B100" s="60" t="s">
        <v>458</v>
      </c>
      <c r="C100" s="61" t="s">
        <v>400</v>
      </c>
      <c r="D100" s="34">
        <v>2</v>
      </c>
      <c r="E100" s="38"/>
      <c r="F100" s="36">
        <f t="shared" si="2"/>
        <v>0</v>
      </c>
    </row>
    <row r="101" ht="25" customHeight="1" spans="1:6">
      <c r="A101" s="40" t="s">
        <v>106</v>
      </c>
      <c r="B101" s="60" t="s">
        <v>459</v>
      </c>
      <c r="C101" s="61" t="s">
        <v>400</v>
      </c>
      <c r="D101" s="34">
        <v>6</v>
      </c>
      <c r="E101" s="38"/>
      <c r="F101" s="36">
        <f t="shared" si="2"/>
        <v>0</v>
      </c>
    </row>
    <row r="102" ht="25" customHeight="1" spans="1:6">
      <c r="A102" s="40" t="s">
        <v>108</v>
      </c>
      <c r="B102" s="60" t="s">
        <v>460</v>
      </c>
      <c r="C102" s="61" t="s">
        <v>400</v>
      </c>
      <c r="D102" s="34">
        <v>4</v>
      </c>
      <c r="E102" s="38"/>
      <c r="F102" s="36">
        <f t="shared" ref="F102:F142" si="3">ROUND(D102*E102,0)</f>
        <v>0</v>
      </c>
    </row>
    <row r="103" ht="25" customHeight="1" spans="1:6">
      <c r="A103" s="40" t="s">
        <v>144</v>
      </c>
      <c r="B103" s="60" t="s">
        <v>461</v>
      </c>
      <c r="C103" s="61" t="s">
        <v>400</v>
      </c>
      <c r="D103" s="34">
        <v>2</v>
      </c>
      <c r="E103" s="38"/>
      <c r="F103" s="36">
        <f t="shared" si="3"/>
        <v>0</v>
      </c>
    </row>
    <row r="104" ht="25" customHeight="1" spans="1:6">
      <c r="A104" s="40" t="s">
        <v>462</v>
      </c>
      <c r="B104" s="41" t="s">
        <v>463</v>
      </c>
      <c r="C104" s="42"/>
      <c r="D104" s="34">
        <v>0</v>
      </c>
      <c r="E104" s="35"/>
      <c r="F104" s="36">
        <f t="shared" si="3"/>
        <v>0</v>
      </c>
    </row>
    <row r="105" ht="25" customHeight="1" spans="1:6">
      <c r="A105" s="40" t="s">
        <v>16</v>
      </c>
      <c r="B105" s="54" t="s">
        <v>464</v>
      </c>
      <c r="C105" s="42" t="s">
        <v>167</v>
      </c>
      <c r="D105" s="34">
        <v>168.8</v>
      </c>
      <c r="E105" s="38"/>
      <c r="F105" s="36">
        <f t="shared" si="3"/>
        <v>0</v>
      </c>
    </row>
    <row r="106" ht="25" customHeight="1" spans="1:6">
      <c r="A106" s="40" t="s">
        <v>19</v>
      </c>
      <c r="B106" s="54" t="s">
        <v>465</v>
      </c>
      <c r="C106" s="42" t="s">
        <v>167</v>
      </c>
      <c r="D106" s="34">
        <v>151.2</v>
      </c>
      <c r="E106" s="38"/>
      <c r="F106" s="36">
        <f t="shared" si="3"/>
        <v>0</v>
      </c>
    </row>
    <row r="107" ht="25" customHeight="1" spans="1:6">
      <c r="A107" s="40" t="s">
        <v>92</v>
      </c>
      <c r="B107" s="54" t="s">
        <v>466</v>
      </c>
      <c r="C107" s="42" t="s">
        <v>167</v>
      </c>
      <c r="D107" s="34">
        <v>1387.5</v>
      </c>
      <c r="E107" s="38"/>
      <c r="F107" s="36">
        <f t="shared" si="3"/>
        <v>0</v>
      </c>
    </row>
    <row r="108" ht="25" customHeight="1" spans="1:6">
      <c r="A108" s="40" t="s">
        <v>98</v>
      </c>
      <c r="B108" s="54" t="s">
        <v>467</v>
      </c>
      <c r="C108" s="42" t="s">
        <v>167</v>
      </c>
      <c r="D108" s="34">
        <v>8.9</v>
      </c>
      <c r="E108" s="38"/>
      <c r="F108" s="36">
        <f t="shared" si="3"/>
        <v>0</v>
      </c>
    </row>
    <row r="109" ht="25" customHeight="1" spans="1:6">
      <c r="A109" s="40" t="s">
        <v>100</v>
      </c>
      <c r="B109" s="54" t="s">
        <v>468</v>
      </c>
      <c r="C109" s="42" t="s">
        <v>167</v>
      </c>
      <c r="D109" s="34">
        <v>728.4</v>
      </c>
      <c r="E109" s="38"/>
      <c r="F109" s="36">
        <f t="shared" si="3"/>
        <v>0</v>
      </c>
    </row>
    <row r="110" ht="25" customHeight="1" spans="1:6">
      <c r="A110" s="40" t="s">
        <v>102</v>
      </c>
      <c r="B110" s="54" t="s">
        <v>469</v>
      </c>
      <c r="C110" s="42" t="s">
        <v>167</v>
      </c>
      <c r="D110" s="34">
        <v>8.8</v>
      </c>
      <c r="E110" s="38"/>
      <c r="F110" s="36">
        <f t="shared" si="3"/>
        <v>0</v>
      </c>
    </row>
    <row r="111" ht="24" customHeight="1" spans="1:6">
      <c r="A111" s="40" t="s">
        <v>470</v>
      </c>
      <c r="B111" s="41" t="s">
        <v>471</v>
      </c>
      <c r="C111" s="42" t="s">
        <v>167</v>
      </c>
      <c r="D111" s="34">
        <v>38.4</v>
      </c>
      <c r="E111" s="38"/>
      <c r="F111" s="36">
        <f t="shared" si="3"/>
        <v>0</v>
      </c>
    </row>
    <row r="112" ht="33" customHeight="1" spans="1:6">
      <c r="A112" s="40" t="s">
        <v>472</v>
      </c>
      <c r="B112" s="41" t="s">
        <v>473</v>
      </c>
      <c r="C112" s="42"/>
      <c r="D112" s="34">
        <v>0</v>
      </c>
      <c r="E112" s="35"/>
      <c r="F112" s="36">
        <f t="shared" si="3"/>
        <v>0</v>
      </c>
    </row>
    <row r="113" ht="23" customHeight="1" spans="1:6">
      <c r="A113" s="40" t="s">
        <v>16</v>
      </c>
      <c r="B113" s="54" t="s">
        <v>474</v>
      </c>
      <c r="C113" s="42" t="s">
        <v>167</v>
      </c>
      <c r="D113" s="34">
        <v>723.414</v>
      </c>
      <c r="E113" s="38"/>
      <c r="F113" s="36">
        <f t="shared" si="3"/>
        <v>0</v>
      </c>
    </row>
    <row r="114" ht="23" customHeight="1" spans="1:6">
      <c r="A114" s="40" t="s">
        <v>19</v>
      </c>
      <c r="B114" s="54" t="s">
        <v>475</v>
      </c>
      <c r="C114" s="42" t="s">
        <v>167</v>
      </c>
      <c r="D114" s="34">
        <v>284.976</v>
      </c>
      <c r="E114" s="38"/>
      <c r="F114" s="36">
        <f t="shared" si="3"/>
        <v>0</v>
      </c>
    </row>
    <row r="115" ht="23" customHeight="1" spans="1:6">
      <c r="A115" s="40" t="s">
        <v>476</v>
      </c>
      <c r="B115" s="41" t="s">
        <v>477</v>
      </c>
      <c r="C115" s="42"/>
      <c r="D115" s="34">
        <v>0</v>
      </c>
      <c r="E115" s="35"/>
      <c r="F115" s="36">
        <f t="shared" si="3"/>
        <v>0</v>
      </c>
    </row>
    <row r="116" ht="30" customHeight="1" spans="1:6">
      <c r="A116" s="40" t="s">
        <v>16</v>
      </c>
      <c r="B116" s="56" t="s">
        <v>478</v>
      </c>
      <c r="C116" s="42" t="s">
        <v>167</v>
      </c>
      <c r="D116" s="34">
        <v>33</v>
      </c>
      <c r="E116" s="38"/>
      <c r="F116" s="36">
        <f t="shared" si="3"/>
        <v>0</v>
      </c>
    </row>
    <row r="117" ht="30" customHeight="1" spans="1:6">
      <c r="A117" s="40" t="s">
        <v>19</v>
      </c>
      <c r="B117" s="56" t="s">
        <v>479</v>
      </c>
      <c r="C117" s="42" t="s">
        <v>167</v>
      </c>
      <c r="D117" s="34">
        <v>65.252</v>
      </c>
      <c r="E117" s="38"/>
      <c r="F117" s="36">
        <f t="shared" si="3"/>
        <v>0</v>
      </c>
    </row>
    <row r="118" ht="30" customHeight="1" spans="1:6">
      <c r="A118" s="40" t="s">
        <v>480</v>
      </c>
      <c r="B118" s="56" t="s">
        <v>481</v>
      </c>
      <c r="C118" s="42"/>
      <c r="D118" s="34">
        <v>0</v>
      </c>
      <c r="E118" s="35"/>
      <c r="F118" s="36">
        <f t="shared" si="3"/>
        <v>0</v>
      </c>
    </row>
    <row r="119" ht="30" customHeight="1" spans="1:6">
      <c r="A119" s="40" t="s">
        <v>16</v>
      </c>
      <c r="B119" s="60" t="s">
        <v>482</v>
      </c>
      <c r="C119" s="42" t="s">
        <v>167</v>
      </c>
      <c r="D119" s="34">
        <v>90.146</v>
      </c>
      <c r="E119" s="38"/>
      <c r="F119" s="36">
        <f t="shared" si="3"/>
        <v>0</v>
      </c>
    </row>
    <row r="120" ht="24" customHeight="1" spans="1:6">
      <c r="A120" s="40" t="s">
        <v>19</v>
      </c>
      <c r="B120" s="60" t="s">
        <v>483</v>
      </c>
      <c r="C120" s="42" t="s">
        <v>167</v>
      </c>
      <c r="D120" s="34">
        <v>106.496</v>
      </c>
      <c r="E120" s="38"/>
      <c r="F120" s="36">
        <f t="shared" si="3"/>
        <v>0</v>
      </c>
    </row>
    <row r="121" ht="24" customHeight="1" spans="1:6">
      <c r="A121" s="40" t="s">
        <v>92</v>
      </c>
      <c r="B121" s="60" t="s">
        <v>484</v>
      </c>
      <c r="C121" s="42" t="s">
        <v>167</v>
      </c>
      <c r="D121" s="34">
        <v>84.156</v>
      </c>
      <c r="E121" s="38"/>
      <c r="F121" s="36">
        <f t="shared" si="3"/>
        <v>0</v>
      </c>
    </row>
    <row r="122" ht="24" customHeight="1" spans="1:6">
      <c r="A122" s="40" t="s">
        <v>485</v>
      </c>
      <c r="B122" s="56" t="s">
        <v>486</v>
      </c>
      <c r="C122" s="59"/>
      <c r="D122" s="34">
        <v>0</v>
      </c>
      <c r="E122" s="35"/>
      <c r="F122" s="36">
        <f t="shared" si="3"/>
        <v>0</v>
      </c>
    </row>
    <row r="123" ht="24" customHeight="1" spans="1:6">
      <c r="A123" s="40" t="s">
        <v>16</v>
      </c>
      <c r="B123" s="60" t="s">
        <v>487</v>
      </c>
      <c r="C123" s="42" t="s">
        <v>167</v>
      </c>
      <c r="D123" s="34">
        <v>33.69</v>
      </c>
      <c r="E123" s="38"/>
      <c r="F123" s="36">
        <f t="shared" si="3"/>
        <v>0</v>
      </c>
    </row>
    <row r="124" ht="24" customHeight="1" spans="1:6">
      <c r="A124" s="40" t="s">
        <v>19</v>
      </c>
      <c r="B124" s="60" t="s">
        <v>488</v>
      </c>
      <c r="C124" s="42" t="s">
        <v>167</v>
      </c>
      <c r="D124" s="34">
        <v>70.44</v>
      </c>
      <c r="E124" s="38"/>
      <c r="F124" s="36">
        <f t="shared" si="3"/>
        <v>0</v>
      </c>
    </row>
    <row r="125" ht="24" customHeight="1" spans="1:6">
      <c r="A125" s="40" t="s">
        <v>92</v>
      </c>
      <c r="B125" s="62" t="s">
        <v>489</v>
      </c>
      <c r="C125" s="42" t="s">
        <v>167</v>
      </c>
      <c r="D125" s="34">
        <v>131.48</v>
      </c>
      <c r="E125" s="38"/>
      <c r="F125" s="36">
        <f t="shared" si="3"/>
        <v>0</v>
      </c>
    </row>
    <row r="126" ht="24" customHeight="1" spans="1:6">
      <c r="A126" s="40" t="s">
        <v>98</v>
      </c>
      <c r="B126" s="60" t="s">
        <v>490</v>
      </c>
      <c r="C126" s="42" t="s">
        <v>167</v>
      </c>
      <c r="D126" s="34">
        <v>29</v>
      </c>
      <c r="E126" s="38"/>
      <c r="F126" s="36">
        <f t="shared" si="3"/>
        <v>0</v>
      </c>
    </row>
    <row r="127" ht="24" customHeight="1" spans="1:6">
      <c r="A127" s="40" t="s">
        <v>100</v>
      </c>
      <c r="B127" s="62" t="s">
        <v>491</v>
      </c>
      <c r="C127" s="42" t="s">
        <v>167</v>
      </c>
      <c r="D127" s="34">
        <v>1.75</v>
      </c>
      <c r="E127" s="38"/>
      <c r="F127" s="36">
        <f t="shared" si="3"/>
        <v>0</v>
      </c>
    </row>
    <row r="128" ht="24" customHeight="1" spans="1:6">
      <c r="A128" s="40" t="s">
        <v>102</v>
      </c>
      <c r="B128" s="60" t="s">
        <v>492</v>
      </c>
      <c r="C128" s="42" t="s">
        <v>167</v>
      </c>
      <c r="D128" s="34">
        <v>320.99</v>
      </c>
      <c r="E128" s="38"/>
      <c r="F128" s="36">
        <f t="shared" si="3"/>
        <v>0</v>
      </c>
    </row>
    <row r="129" ht="24" customHeight="1" spans="1:6">
      <c r="A129" s="40" t="s">
        <v>104</v>
      </c>
      <c r="B129" s="62" t="s">
        <v>493</v>
      </c>
      <c r="C129" s="42" t="s">
        <v>167</v>
      </c>
      <c r="D129" s="34">
        <v>33</v>
      </c>
      <c r="E129" s="38"/>
      <c r="F129" s="36">
        <f t="shared" si="3"/>
        <v>0</v>
      </c>
    </row>
    <row r="130" ht="24" customHeight="1" spans="1:6">
      <c r="A130" s="40" t="s">
        <v>106</v>
      </c>
      <c r="B130" s="62" t="s">
        <v>494</v>
      </c>
      <c r="C130" s="42" t="s">
        <v>167</v>
      </c>
      <c r="D130" s="34">
        <v>230.93</v>
      </c>
      <c r="E130" s="38"/>
      <c r="F130" s="36">
        <f t="shared" si="3"/>
        <v>0</v>
      </c>
    </row>
    <row r="131" ht="24" customHeight="1" spans="1:6">
      <c r="A131" s="40" t="s">
        <v>108</v>
      </c>
      <c r="B131" s="60" t="s">
        <v>495</v>
      </c>
      <c r="C131" s="42" t="s">
        <v>167</v>
      </c>
      <c r="D131" s="34">
        <v>77.59</v>
      </c>
      <c r="E131" s="38"/>
      <c r="F131" s="36">
        <f t="shared" si="3"/>
        <v>0</v>
      </c>
    </row>
    <row r="132" ht="24" customHeight="1" spans="1:6">
      <c r="A132" s="40" t="s">
        <v>144</v>
      </c>
      <c r="B132" s="60" t="s">
        <v>496</v>
      </c>
      <c r="C132" s="42" t="s">
        <v>167</v>
      </c>
      <c r="D132" s="34">
        <v>159.07</v>
      </c>
      <c r="E132" s="38"/>
      <c r="F132" s="36">
        <f t="shared" si="3"/>
        <v>0</v>
      </c>
    </row>
    <row r="133" ht="24" customHeight="1" spans="1:6">
      <c r="A133" s="40" t="s">
        <v>146</v>
      </c>
      <c r="B133" s="60" t="s">
        <v>497</v>
      </c>
      <c r="C133" s="42" t="s">
        <v>167</v>
      </c>
      <c r="D133" s="34">
        <v>35.02</v>
      </c>
      <c r="E133" s="38"/>
      <c r="F133" s="36">
        <f t="shared" si="3"/>
        <v>0</v>
      </c>
    </row>
    <row r="134" ht="24" customHeight="1" spans="1:6">
      <c r="A134" s="40" t="s">
        <v>148</v>
      </c>
      <c r="B134" s="60" t="s">
        <v>498</v>
      </c>
      <c r="C134" s="42" t="s">
        <v>167</v>
      </c>
      <c r="D134" s="34">
        <v>29.21</v>
      </c>
      <c r="E134" s="38"/>
      <c r="F134" s="36">
        <f t="shared" si="3"/>
        <v>0</v>
      </c>
    </row>
    <row r="135" ht="24" customHeight="1" spans="1:6">
      <c r="A135" s="40" t="s">
        <v>499</v>
      </c>
      <c r="B135" s="60" t="s">
        <v>500</v>
      </c>
      <c r="C135" s="42" t="s">
        <v>167</v>
      </c>
      <c r="D135" s="34">
        <v>73.13</v>
      </c>
      <c r="E135" s="38"/>
      <c r="F135" s="36">
        <f t="shared" si="3"/>
        <v>0</v>
      </c>
    </row>
    <row r="136" ht="24" customHeight="1" spans="1:6">
      <c r="A136" s="40" t="s">
        <v>501</v>
      </c>
      <c r="B136" s="62" t="s">
        <v>502</v>
      </c>
      <c r="C136" s="42" t="s">
        <v>167</v>
      </c>
      <c r="D136" s="34">
        <v>1.5</v>
      </c>
      <c r="E136" s="38"/>
      <c r="F136" s="36">
        <f t="shared" si="3"/>
        <v>0</v>
      </c>
    </row>
    <row r="137" ht="24" customHeight="1" spans="1:6">
      <c r="A137" s="40" t="s">
        <v>503</v>
      </c>
      <c r="B137" s="60" t="s">
        <v>504</v>
      </c>
      <c r="C137" s="42" t="s">
        <v>167</v>
      </c>
      <c r="D137" s="34">
        <v>209.47</v>
      </c>
      <c r="E137" s="38"/>
      <c r="F137" s="36">
        <f t="shared" si="3"/>
        <v>0</v>
      </c>
    </row>
    <row r="138" ht="24" customHeight="1" spans="1:6">
      <c r="A138" s="40" t="s">
        <v>505</v>
      </c>
      <c r="B138" s="62" t="s">
        <v>506</v>
      </c>
      <c r="C138" s="42" t="s">
        <v>167</v>
      </c>
      <c r="D138" s="34">
        <v>880.38</v>
      </c>
      <c r="E138" s="38"/>
      <c r="F138" s="36">
        <f t="shared" si="3"/>
        <v>0</v>
      </c>
    </row>
    <row r="139" ht="24" customHeight="1" spans="1:6">
      <c r="A139" s="40" t="s">
        <v>507</v>
      </c>
      <c r="B139" s="60" t="s">
        <v>508</v>
      </c>
      <c r="C139" s="42" t="s">
        <v>167</v>
      </c>
      <c r="D139" s="34">
        <v>64.5</v>
      </c>
      <c r="E139" s="38"/>
      <c r="F139" s="36">
        <f t="shared" si="3"/>
        <v>0</v>
      </c>
    </row>
    <row r="140" ht="24" customHeight="1" spans="1:6">
      <c r="A140" s="40" t="s">
        <v>509</v>
      </c>
      <c r="B140" s="62" t="s">
        <v>510</v>
      </c>
      <c r="C140" s="42" t="s">
        <v>167</v>
      </c>
      <c r="D140" s="34">
        <v>446.46</v>
      </c>
      <c r="E140" s="38"/>
      <c r="F140" s="36">
        <f t="shared" si="3"/>
        <v>0</v>
      </c>
    </row>
    <row r="141" ht="24" customHeight="1" spans="1:6">
      <c r="A141" s="40" t="s">
        <v>511</v>
      </c>
      <c r="B141" s="60" t="s">
        <v>512</v>
      </c>
      <c r="C141" s="42" t="s">
        <v>167</v>
      </c>
      <c r="D141" s="34">
        <v>61.75</v>
      </c>
      <c r="E141" s="38"/>
      <c r="F141" s="36">
        <f t="shared" si="3"/>
        <v>0</v>
      </c>
    </row>
    <row r="142" ht="24" customHeight="1" spans="1:6">
      <c r="A142" s="40" t="s">
        <v>513</v>
      </c>
      <c r="B142" s="60" t="s">
        <v>514</v>
      </c>
      <c r="C142" s="42" t="s">
        <v>167</v>
      </c>
      <c r="D142" s="34">
        <v>67</v>
      </c>
      <c r="E142" s="38"/>
      <c r="F142" s="36">
        <f t="shared" si="3"/>
        <v>0</v>
      </c>
    </row>
    <row r="143" ht="24" customHeight="1" spans="1:6">
      <c r="A143" s="63" t="s">
        <v>515</v>
      </c>
      <c r="B143" s="64"/>
      <c r="C143" s="64"/>
      <c r="D143" s="64"/>
      <c r="E143" s="65">
        <f>SUM(F5:F142)</f>
        <v>0</v>
      </c>
      <c r="F143" s="66"/>
    </row>
  </sheetData>
  <sheetProtection password="C6EF" sheet="1" selectLockedCells="1" formatColumns="0" objects="1"/>
  <mergeCells count="5">
    <mergeCell ref="A1:F1"/>
    <mergeCell ref="A2:E2"/>
    <mergeCell ref="A3:F3"/>
    <mergeCell ref="A143:D143"/>
    <mergeCell ref="E143:F143"/>
  </mergeCells>
  <pageMargins left="0.751388888888889" right="0.751388888888889" top="1" bottom="1" header="0.5" footer="0.5"/>
  <pageSetup paperSize="9"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tabSelected="1" view="pageBreakPreview" zoomScale="115" zoomScaleNormal="100" workbookViewId="0">
      <selection activeCell="D10" sqref="D4:D10"/>
    </sheetView>
  </sheetViews>
  <sheetFormatPr defaultColWidth="9" defaultRowHeight="15.75" outlineLevelCol="4"/>
  <cols>
    <col min="1" max="1" width="5.16666666666667" style="3" customWidth="1"/>
    <col min="2" max="2" width="12.1666666666667" style="3" customWidth="1"/>
    <col min="3" max="3" width="45.3333333333333" style="3" customWidth="1"/>
    <col min="4" max="4" width="22.8416666666667" style="3" customWidth="1"/>
    <col min="5" max="16384" width="9" style="3"/>
  </cols>
  <sheetData>
    <row r="1" s="1" customFormat="1" ht="28" customHeight="1" spans="1:4">
      <c r="A1" s="4" t="s">
        <v>516</v>
      </c>
      <c r="B1" s="5"/>
      <c r="C1" s="5"/>
      <c r="D1" s="5"/>
    </row>
    <row r="2" s="1" customFormat="1" ht="20.5" customHeight="1" spans="1:4">
      <c r="A2" s="6" t="s">
        <v>517</v>
      </c>
      <c r="B2" s="7"/>
      <c r="C2" s="7"/>
      <c r="D2" s="7"/>
    </row>
    <row r="3" s="2" customFormat="1" ht="49" customHeight="1" spans="1:4">
      <c r="A3" s="8" t="s">
        <v>518</v>
      </c>
      <c r="B3" s="9" t="s">
        <v>519</v>
      </c>
      <c r="C3" s="9" t="s">
        <v>520</v>
      </c>
      <c r="D3" s="10" t="s">
        <v>521</v>
      </c>
    </row>
    <row r="4" s="2" customFormat="1" ht="49" customHeight="1" spans="1:4">
      <c r="A4" s="11">
        <v>1</v>
      </c>
      <c r="B4" s="12" t="s">
        <v>522</v>
      </c>
      <c r="C4" s="12" t="s">
        <v>523</v>
      </c>
      <c r="D4" s="13">
        <f>'100章 总则'!E35</f>
        <v>44134801</v>
      </c>
    </row>
    <row r="5" s="2" customFormat="1" ht="49" customHeight="1" spans="1:4">
      <c r="A5" s="11">
        <v>2</v>
      </c>
      <c r="B5" s="14" t="s">
        <v>524</v>
      </c>
      <c r="C5" s="12" t="s">
        <v>525</v>
      </c>
      <c r="D5" s="13">
        <f>'200章 路基'!E151</f>
        <v>0</v>
      </c>
    </row>
    <row r="6" s="2" customFormat="1" ht="49" customHeight="1" spans="1:4">
      <c r="A6" s="11">
        <v>3</v>
      </c>
      <c r="B6" s="14" t="s">
        <v>526</v>
      </c>
      <c r="C6" s="12" t="s">
        <v>527</v>
      </c>
      <c r="D6" s="13">
        <f>'300章 路面'!E59</f>
        <v>0</v>
      </c>
    </row>
    <row r="7" s="2" customFormat="1" ht="49" customHeight="1" spans="1:4">
      <c r="A7" s="11">
        <v>4</v>
      </c>
      <c r="B7" s="14" t="s">
        <v>528</v>
      </c>
      <c r="C7" s="12" t="s">
        <v>529</v>
      </c>
      <c r="D7" s="13">
        <f>'400章 桥梁、涵洞'!E143</f>
        <v>0</v>
      </c>
    </row>
    <row r="8" s="2" customFormat="1" ht="49" customHeight="1" spans="1:5">
      <c r="A8" s="11">
        <v>5</v>
      </c>
      <c r="B8" s="15" t="s">
        <v>530</v>
      </c>
      <c r="C8" s="12"/>
      <c r="D8" s="13">
        <f>SUM(D4:D7)</f>
        <v>44134801</v>
      </c>
      <c r="E8" s="16"/>
    </row>
    <row r="9" s="2" customFormat="1" ht="49" customHeight="1" spans="1:5">
      <c r="A9" s="11">
        <v>6</v>
      </c>
      <c r="B9" s="15" t="s">
        <v>531</v>
      </c>
      <c r="C9" s="12"/>
      <c r="D9" s="13">
        <f>D8*0.03</f>
        <v>1324044.03</v>
      </c>
      <c r="E9" s="16"/>
    </row>
    <row r="10" s="2" customFormat="1" ht="49" customHeight="1" spans="1:5">
      <c r="A10" s="17">
        <v>7</v>
      </c>
      <c r="B10" s="18" t="s">
        <v>532</v>
      </c>
      <c r="C10" s="19"/>
      <c r="D10" s="20">
        <f>D8+D9</f>
        <v>45458845.03</v>
      </c>
      <c r="E10" s="16"/>
    </row>
    <row r="11" s="2" customFormat="1" ht="12.75"/>
    <row r="12" s="2" customFormat="1" ht="12.75"/>
  </sheetData>
  <sheetProtection password="C6EF" sheet="1" selectLockedCells="1" formatColumns="0" objects="1"/>
  <mergeCells count="5">
    <mergeCell ref="A1:D1"/>
    <mergeCell ref="A2:D2"/>
    <mergeCell ref="B8:C8"/>
    <mergeCell ref="B9:C9"/>
    <mergeCell ref="B10:C10"/>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工程量清单说明</vt:lpstr>
      <vt:lpstr>100章 总则</vt:lpstr>
      <vt:lpstr>200章 路基</vt:lpstr>
      <vt:lpstr>300章 路面</vt:lpstr>
      <vt:lpstr>400章 桥梁、涵洞</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 qian</dc:creator>
  <cp:lastModifiedBy>钱璐</cp:lastModifiedBy>
  <dcterms:created xsi:type="dcterms:W3CDTF">2021-10-11T07:43:00Z</dcterms:created>
  <dcterms:modified xsi:type="dcterms:W3CDTF">2021-10-19T07:21:10Z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9AE8B078A14347529B153A6A8F7011E4</vt:lpwstr>
  </property>
</Properties>
</file>